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C:\Users\kimbe\Desktop\Terra Nova\"/>
    </mc:Choice>
  </mc:AlternateContent>
  <xr:revisionPtr revIDLastSave="0" documentId="8_{AF1AC791-A779-40F5-9851-83BD7B9D2977}" xr6:coauthVersionLast="45" xr6:coauthVersionMax="45" xr10:uidLastSave="{00000000-0000-0000-0000-000000000000}"/>
  <workbookProtection workbookAlgorithmName="SHA-512" workbookHashValue="1tdzr324s95wXkV37knHr/JfIUt4c+o4w6FDoc0hro63aWBXh3kdYrbZoxtiTNbgCwnn6FW8ywmjAqF2lscAXQ==" workbookSaltValue="a//W2oTouecSlTbmCyps7w==" workbookSpinCount="100000" lockStructure="1"/>
  <bookViews>
    <workbookView xWindow="-120" yWindow="-120" windowWidth="24240" windowHeight="13740" xr2:uid="{00000000-000D-0000-FFFF-FFFF00000000}"/>
  </bookViews>
  <sheets>
    <sheet name="Order Form" sheetId="1" r:id="rId1"/>
  </sheets>
  <definedNames>
    <definedName name="Answer">'Order Form'!#REF!</definedName>
    <definedName name="_xlnm.Print_Area" localSheetId="0">'Order Form'!$A$1:$BG$136</definedName>
    <definedName name="Scoring">'Order Form'!$BJ$135:$BJ$137</definedName>
    <definedName name="Version">'Order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 l="1"/>
  <c r="K26" i="1"/>
  <c r="O26" i="1"/>
  <c r="S26" i="1"/>
  <c r="W26" i="1"/>
  <c r="AA26" i="1"/>
  <c r="AE26" i="1"/>
  <c r="AI26" i="1"/>
  <c r="AM26" i="1"/>
  <c r="AQ26" i="1"/>
  <c r="AU26" i="1"/>
  <c r="AY26" i="1"/>
  <c r="C26" i="1"/>
  <c r="AZ29"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126" i="1" l="1"/>
  <c r="AZ94" i="1" l="1"/>
  <c r="AZ93" i="1"/>
  <c r="AZ92" i="1"/>
  <c r="AZ91" i="1"/>
  <c r="AZ84" i="1"/>
  <c r="AZ83" i="1"/>
  <c r="AZ82" i="1"/>
  <c r="AZ81" i="1"/>
  <c r="AZ80" i="1"/>
  <c r="AZ79" i="1"/>
  <c r="BM42" i="1"/>
  <c r="BN42" i="1" s="1"/>
  <c r="BO42" i="1" s="1"/>
  <c r="BP42" i="1" s="1"/>
  <c r="BM41" i="1"/>
  <c r="BM40" i="1"/>
  <c r="BN40" i="1" s="1"/>
  <c r="BO40" i="1" s="1"/>
  <c r="BP40" i="1" s="1"/>
  <c r="BM39" i="1"/>
  <c r="BM38" i="1"/>
  <c r="BM37" i="1"/>
  <c r="BM36" i="1"/>
  <c r="BM35" i="1"/>
  <c r="BM34" i="1"/>
  <c r="BM32" i="1"/>
  <c r="BM31" i="1"/>
  <c r="BM30" i="1"/>
  <c r="BM44" i="1" l="1"/>
  <c r="BQ40" i="1"/>
  <c r="BR40" i="1" s="1"/>
  <c r="BQ42" i="1"/>
  <c r="BR42" i="1" s="1"/>
  <c r="BN39" i="1"/>
  <c r="BO39" i="1" s="1"/>
  <c r="BP39" i="1" s="1"/>
  <c r="BQ39" i="1" s="1"/>
  <c r="BR39" i="1" s="1"/>
  <c r="BN41" i="1"/>
  <c r="BO41" i="1" s="1"/>
  <c r="BP41" i="1" s="1"/>
  <c r="BK39" i="1" l="1"/>
  <c r="BS39" i="1"/>
  <c r="BT39" i="1" s="1"/>
  <c r="BU39" i="1" s="1"/>
  <c r="BV39" i="1" s="1"/>
  <c r="BL39" i="1" s="1"/>
  <c r="BS40" i="1"/>
  <c r="BT40" i="1" s="1"/>
  <c r="BU40" i="1" s="1"/>
  <c r="BV40" i="1" s="1"/>
  <c r="BL40" i="1" s="1"/>
  <c r="BK40" i="1"/>
  <c r="BS42" i="1"/>
  <c r="BT42" i="1" s="1"/>
  <c r="BU42" i="1" s="1"/>
  <c r="BV42" i="1" s="1"/>
  <c r="BL42" i="1" s="1"/>
  <c r="BK42" i="1"/>
  <c r="BQ41" i="1"/>
  <c r="BR41" i="1" s="1"/>
  <c r="BK41" i="1" l="1"/>
  <c r="BS41" i="1"/>
  <c r="BT41" i="1" s="1"/>
  <c r="BU41" i="1" s="1"/>
  <c r="BV41" i="1" s="1"/>
  <c r="BL41" i="1" s="1"/>
  <c r="BN30" i="1" l="1"/>
  <c r="BO30" i="1" s="1"/>
  <c r="BP30" i="1" s="1"/>
  <c r="BQ30" i="1" l="1"/>
  <c r="BR30" i="1" s="1"/>
  <c r="BN36" i="1"/>
  <c r="BO36" i="1" s="1"/>
  <c r="BP36" i="1" s="1"/>
  <c r="BN35" i="1"/>
  <c r="BO35" i="1" s="1"/>
  <c r="BP35" i="1" s="1"/>
  <c r="BN34" i="1"/>
  <c r="BO34" i="1" s="1"/>
  <c r="BP34" i="1" s="1"/>
  <c r="BM33" i="1"/>
  <c r="BN33" i="1" s="1"/>
  <c r="BO33" i="1" s="1"/>
  <c r="BP33" i="1" s="1"/>
  <c r="BN32" i="1"/>
  <c r="BO32" i="1" s="1"/>
  <c r="BP32" i="1" s="1"/>
  <c r="BN31" i="1"/>
  <c r="BO31" i="1" s="1"/>
  <c r="BP31" i="1" s="1"/>
  <c r="AZ116" i="1"/>
  <c r="AZ114" i="1"/>
  <c r="AZ78" i="1"/>
  <c r="AZ85" i="1"/>
  <c r="AZ86" i="1"/>
  <c r="AZ87" i="1"/>
  <c r="AZ88" i="1"/>
  <c r="AZ89" i="1"/>
  <c r="AZ90" i="1"/>
  <c r="AZ95" i="1"/>
  <c r="AZ96" i="1"/>
  <c r="AZ97" i="1"/>
  <c r="AZ98" i="1"/>
  <c r="AZ99" i="1"/>
  <c r="AZ100" i="1"/>
  <c r="AZ101" i="1"/>
  <c r="AZ102" i="1"/>
  <c r="AZ103" i="1"/>
  <c r="AZ104" i="1"/>
  <c r="AZ105" i="1"/>
  <c r="AZ106" i="1"/>
  <c r="BS30" i="1" l="1"/>
  <c r="BT30" i="1" s="1"/>
  <c r="BU30" i="1" s="1"/>
  <c r="BV30" i="1" s="1"/>
  <c r="BL30" i="1" s="1"/>
  <c r="BK30" i="1"/>
  <c r="BN44" i="1"/>
  <c r="BO44" i="1" s="1"/>
  <c r="BP44" i="1" s="1"/>
  <c r="BM43" i="1"/>
  <c r="BN43" i="1" s="1"/>
  <c r="BO43" i="1" s="1"/>
  <c r="BP43" i="1" s="1"/>
  <c r="BQ43" i="1" s="1"/>
  <c r="BR43" i="1" s="1"/>
  <c r="BQ33" i="1"/>
  <c r="BR33" i="1" s="1"/>
  <c r="BQ34" i="1"/>
  <c r="BR34" i="1" s="1"/>
  <c r="BQ36" i="1"/>
  <c r="BR36" i="1" s="1"/>
  <c r="BQ31" i="1"/>
  <c r="BR31" i="1" s="1"/>
  <c r="BK31" i="1" s="1"/>
  <c r="BQ32" i="1"/>
  <c r="BR32" i="1" s="1"/>
  <c r="BQ35" i="1"/>
  <c r="BR35" i="1" s="1"/>
  <c r="AP8" i="1"/>
  <c r="AP9" i="1"/>
  <c r="AP10" i="1"/>
  <c r="AP11" i="1"/>
  <c r="AP14" i="1"/>
  <c r="AP13" i="1"/>
  <c r="AZ12" i="1"/>
  <c r="AP12" i="1"/>
  <c r="BQ44" i="1" l="1"/>
  <c r="BR44" i="1" s="1"/>
  <c r="BS44" i="1" s="1"/>
  <c r="BT44" i="1" s="1"/>
  <c r="BU44" i="1" s="1"/>
  <c r="BV44" i="1" s="1"/>
  <c r="BL44" i="1" s="1"/>
  <c r="BK43" i="1"/>
  <c r="BS43" i="1"/>
  <c r="BT43" i="1" s="1"/>
  <c r="BU43" i="1" s="1"/>
  <c r="BV43" i="1" s="1"/>
  <c r="BL43" i="1" s="1"/>
  <c r="BS34" i="1"/>
  <c r="BT34" i="1" s="1"/>
  <c r="BU34" i="1" s="1"/>
  <c r="BV34" i="1" s="1"/>
  <c r="BL34" i="1" s="1"/>
  <c r="BK34" i="1"/>
  <c r="BK35" i="1"/>
  <c r="BS35" i="1"/>
  <c r="BT35" i="1" s="1"/>
  <c r="BU35" i="1" s="1"/>
  <c r="BV35" i="1" s="1"/>
  <c r="BL35" i="1" s="1"/>
  <c r="BN38" i="1"/>
  <c r="BO38" i="1" s="1"/>
  <c r="BP38" i="1" s="1"/>
  <c r="BQ38" i="1" s="1"/>
  <c r="BR38" i="1" s="1"/>
  <c r="BK33" i="1"/>
  <c r="BS33" i="1"/>
  <c r="BT33" i="1" s="1"/>
  <c r="BU33" i="1" s="1"/>
  <c r="BV33" i="1" s="1"/>
  <c r="BL33" i="1" s="1"/>
  <c r="BS32" i="1"/>
  <c r="BT32" i="1" s="1"/>
  <c r="BU32" i="1" s="1"/>
  <c r="BV32" i="1" s="1"/>
  <c r="BL32" i="1" s="1"/>
  <c r="BK32" i="1"/>
  <c r="BN37" i="1"/>
  <c r="BO37" i="1" s="1"/>
  <c r="BP37" i="1" s="1"/>
  <c r="BQ37" i="1" s="1"/>
  <c r="BR37" i="1" s="1"/>
  <c r="BS31" i="1"/>
  <c r="BT31" i="1" s="1"/>
  <c r="BU31" i="1" s="1"/>
  <c r="BV31" i="1" s="1"/>
  <c r="BL31" i="1" s="1"/>
  <c r="BS36" i="1"/>
  <c r="BT36" i="1" s="1"/>
  <c r="BU36" i="1" s="1"/>
  <c r="BV36" i="1" s="1"/>
  <c r="BL36" i="1" s="1"/>
  <c r="BK36" i="1"/>
  <c r="AZ120" i="1"/>
  <c r="AZ121" i="1"/>
  <c r="AZ118" i="1"/>
  <c r="AZ117" i="1"/>
  <c r="AZ115" i="1"/>
  <c r="BK44" i="1" l="1"/>
  <c r="BS37" i="1"/>
  <c r="BT37" i="1" s="1"/>
  <c r="BU37" i="1" s="1"/>
  <c r="BV37" i="1" s="1"/>
  <c r="BL37" i="1" s="1"/>
  <c r="BK37" i="1"/>
  <c r="BK38" i="1"/>
  <c r="BS38" i="1"/>
  <c r="BT38" i="1" s="1"/>
  <c r="BU38" i="1" s="1"/>
  <c r="BV38" i="1" s="1"/>
  <c r="BL38" i="1" s="1"/>
  <c r="AZ119" i="1" l="1"/>
  <c r="AZ124" i="1"/>
  <c r="AZ113" i="1"/>
  <c r="AZ112" i="1"/>
  <c r="AZ111" i="1"/>
  <c r="AZ110" i="1"/>
  <c r="AZ109" i="1"/>
  <c r="AZ108" i="1"/>
  <c r="AZ127" i="1" l="1"/>
  <c r="AZ128" i="1" s="1"/>
  <c r="AZ129" i="1" s="1"/>
</calcChain>
</file>

<file path=xl/sharedStrings.xml><?xml version="1.0" encoding="utf-8"?>
<sst xmlns="http://schemas.openxmlformats.org/spreadsheetml/2006/main" count="343" uniqueCount="206">
  <si>
    <t>Name:</t>
  </si>
  <si>
    <t>Organization Name:</t>
  </si>
  <si>
    <t>Phone:</t>
  </si>
  <si>
    <t>Email:</t>
  </si>
  <si>
    <t>City:</t>
  </si>
  <si>
    <t>State:</t>
  </si>
  <si>
    <t>Zip Code:</t>
  </si>
  <si>
    <t>Email Address:</t>
  </si>
  <si>
    <t>Shipping Address:</t>
  </si>
  <si>
    <t>Ship to</t>
  </si>
  <si>
    <t>Bill to</t>
  </si>
  <si>
    <t>QTY</t>
  </si>
  <si>
    <t>UNIT</t>
  </si>
  <si>
    <t>25/pkg.</t>
  </si>
  <si>
    <t>Item Description</t>
  </si>
  <si>
    <t>Price</t>
  </si>
  <si>
    <t>ISBN</t>
  </si>
  <si>
    <t>Total</t>
  </si>
  <si>
    <t>Each</t>
  </si>
  <si>
    <t>Ship Via:</t>
  </si>
  <si>
    <t>Order Date:</t>
  </si>
  <si>
    <t>C5480602</t>
  </si>
  <si>
    <t>C5480702</t>
  </si>
  <si>
    <t>C5480802</t>
  </si>
  <si>
    <t>C5480900</t>
  </si>
  <si>
    <t>C5481000</t>
  </si>
  <si>
    <t>C5481100</t>
  </si>
  <si>
    <t>C5481200</t>
  </si>
  <si>
    <t>C5481300</t>
  </si>
  <si>
    <t>Grade 1, Level 11 Complete Battery Test Booklets</t>
  </si>
  <si>
    <t>Grade 2, Level 12 Complete Battery Test Booklets</t>
  </si>
  <si>
    <t>Grade 3, Level 13 Complete Battery Test Booklets</t>
  </si>
  <si>
    <t>Grade 4, Level 14 Complete Battery Test Booklets</t>
  </si>
  <si>
    <t>Grade 5, Level 15 Complete Battery Test Booklets</t>
  </si>
  <si>
    <t>Grade 6, Level 16 Complete Battery Test Booklets</t>
  </si>
  <si>
    <t>Grade 7, Level 17 Complete Battery Test Booklets</t>
  </si>
  <si>
    <t>Grade 8, Level 18 Complete Battery Test Booklets</t>
  </si>
  <si>
    <t>C5476000</t>
  </si>
  <si>
    <t>C5476100</t>
  </si>
  <si>
    <t>C5476200</t>
  </si>
  <si>
    <t>C5476300</t>
  </si>
  <si>
    <t>C5476400</t>
  </si>
  <si>
    <t>C5476500</t>
  </si>
  <si>
    <t>Grade K, Level 10 Directions for Practice Activities</t>
  </si>
  <si>
    <t>Grade 1, Level 11 Directions for Practice Activities</t>
  </si>
  <si>
    <t>Grade 2, Level 12 Directions for Practice Activities</t>
  </si>
  <si>
    <t>Grade 3, Level 13 Directions for Practice Activities</t>
  </si>
  <si>
    <t>Grades 4-5, Levels 14-15 Directions for Practice Activities</t>
  </si>
  <si>
    <t>Grades 6-8, Levels 16-18 Directions for Practice Activities</t>
  </si>
  <si>
    <t>Grade K, Level 10 Practice Activities</t>
  </si>
  <si>
    <t>Grade 1, Level 11 Practice Activities</t>
  </si>
  <si>
    <t>Grade 2, Level 12 Practice Activities</t>
  </si>
  <si>
    <t>Grade 3, Level 13 Practice Activities</t>
  </si>
  <si>
    <t>Grades 4-5, Levels 14-15 Practice Activities</t>
  </si>
  <si>
    <t>Grades 6-8, Levels 16-18 Practice Activities</t>
  </si>
  <si>
    <t>C5476700</t>
  </si>
  <si>
    <t>C5476800</t>
  </si>
  <si>
    <t>C5476900</t>
  </si>
  <si>
    <t>C5477000</t>
  </si>
  <si>
    <t>C5477100</t>
  </si>
  <si>
    <t>C5477200</t>
  </si>
  <si>
    <t>C5483102</t>
  </si>
  <si>
    <t>C5493600</t>
  </si>
  <si>
    <t>50/pkg.</t>
  </si>
  <si>
    <t>Grades 3-12, Levels 13-22 Additional Math Manipulatives</t>
  </si>
  <si>
    <t>Teacher's Guide to TerraNova, Third Edition</t>
  </si>
  <si>
    <t>Each package includes 1 Test Directions, and Grade 3 includes one package of manipulatives.  Does not include Plus subjects.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</si>
  <si>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</si>
  <si>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C5493003</t>
  </si>
  <si>
    <t>Billing Address:</t>
  </si>
  <si>
    <t>Enrollment by Grade</t>
  </si>
  <si>
    <t>Please enter the total numbert of package needed for each item listed below.</t>
  </si>
  <si>
    <t>UPS/Ground</t>
  </si>
  <si>
    <t>STEP 2 (of 2) - Select additional materials (optional)</t>
  </si>
  <si>
    <t>Grade 1, Level 11 Plus Test Booklets, Form C</t>
  </si>
  <si>
    <t>Grade 2, Level 12 Plus Test Booklets, Form C</t>
  </si>
  <si>
    <t>Grade 3, Level 13 Plus Test Booklets, Form C</t>
  </si>
  <si>
    <t>Grade 4, Level 14 Plus Test Booklets, Form C</t>
  </si>
  <si>
    <t>Grade 5, Level 15 Plus Test Booklets, Form C</t>
  </si>
  <si>
    <t>Grade 6, Level 16 Plus Test Booklets, Form C</t>
  </si>
  <si>
    <t>Grade 7, Level 17 Plus Test Booklets, Form C</t>
  </si>
  <si>
    <t>Grade 8, Level 18 Plus Test Booklets, Form C</t>
  </si>
  <si>
    <t>C5426102</t>
  </si>
  <si>
    <t>C5426202</t>
  </si>
  <si>
    <t>C5426302</t>
  </si>
  <si>
    <t>C5426400</t>
  </si>
  <si>
    <t>C5426500</t>
  </si>
  <si>
    <t>C5426600</t>
  </si>
  <si>
    <t>C5426700</t>
  </si>
  <si>
    <t>C5426800</t>
  </si>
  <si>
    <t>C5415002</t>
  </si>
  <si>
    <t>C5415100</t>
  </si>
  <si>
    <t>C5415200</t>
  </si>
  <si>
    <t>C5415300</t>
  </si>
  <si>
    <t>Grades 2-3, Levels 1 InView Test Books</t>
  </si>
  <si>
    <t>C5415600</t>
  </si>
  <si>
    <t>Grades 2-3 InView Practice Tests Level 1</t>
  </si>
  <si>
    <t>C5415700</t>
  </si>
  <si>
    <t>Grades 4-12 InView Practice Tests Levels 2-6</t>
  </si>
  <si>
    <t>C5416200</t>
  </si>
  <si>
    <t>Grades 2-3 InView Practice Test Directions Level 1</t>
  </si>
  <si>
    <t>C5416300</t>
  </si>
  <si>
    <t>Grades 4-12 InView Practice Test Directions Levels 2-6</t>
  </si>
  <si>
    <t>C5416400</t>
  </si>
  <si>
    <t>InView Teacher's Guide</t>
  </si>
  <si>
    <t>Step 2 Subtotal (Additional Materials):</t>
  </si>
  <si>
    <t>Step 2 Shipping Estimate (Additional Materials):</t>
  </si>
  <si>
    <t>Please email completed order form to: ContractShelf@DataRecognitionCorp.com</t>
  </si>
  <si>
    <t>Step 1 (included in contract per student price) Total:</t>
  </si>
  <si>
    <t>Step 2 (Additional Materials) Total:</t>
  </si>
  <si>
    <t>STEP 1 (of 2) - Please enter enrollment by grade</t>
  </si>
  <si>
    <t>CONSUMABLE TEST MATERIALS</t>
  </si>
  <si>
    <t>C5480615</t>
  </si>
  <si>
    <t>5/pkg.</t>
  </si>
  <si>
    <t>C5480715</t>
  </si>
  <si>
    <t>C5480815</t>
  </si>
  <si>
    <t>C5480915</t>
  </si>
  <si>
    <t>C5481015</t>
  </si>
  <si>
    <t>C5481115</t>
  </si>
  <si>
    <t>C5481215</t>
  </si>
  <si>
    <t>C5481315</t>
  </si>
  <si>
    <t>C5426415</t>
  </si>
  <si>
    <t>C5426515</t>
  </si>
  <si>
    <t>C5426615</t>
  </si>
  <si>
    <t>C5426715</t>
  </si>
  <si>
    <t>C5426815</t>
  </si>
  <si>
    <t>C5415115</t>
  </si>
  <si>
    <t>C5415215</t>
  </si>
  <si>
    <t>C5415315</t>
  </si>
  <si>
    <t>C5476015</t>
  </si>
  <si>
    <t>C5476115</t>
  </si>
  <si>
    <t>C5476215</t>
  </si>
  <si>
    <t>C5476315</t>
  </si>
  <si>
    <t>C5476415</t>
  </si>
  <si>
    <t>C5476515</t>
  </si>
  <si>
    <t>C5415615</t>
  </si>
  <si>
    <t>C5415715</t>
  </si>
  <si>
    <t>Grade</t>
  </si>
  <si>
    <t>5 Packs</t>
  </si>
  <si>
    <t>25 Packs</t>
  </si>
  <si>
    <t>Enrollment</t>
  </si>
  <si>
    <t>Enrollment/25</t>
  </si>
  <si>
    <t>Students Covered by 25 Packs</t>
  </si>
  <si>
    <t>Remaining Students</t>
  </si>
  <si>
    <t>Students Covered by 5 Packs</t>
  </si>
  <si>
    <t>Remaining 25 Packs</t>
  </si>
  <si>
    <t>Total 25 Packs</t>
  </si>
  <si>
    <t>Grades 4-8, Levels 14-18 Complete Battery, 
InView with Plus Form C</t>
  </si>
  <si>
    <t>4-8</t>
  </si>
  <si>
    <t>2-3</t>
  </si>
  <si>
    <t>C5426115</t>
  </si>
  <si>
    <t>C5426215</t>
  </si>
  <si>
    <t>C5426315</t>
  </si>
  <si>
    <t>C5415015</t>
  </si>
  <si>
    <t>REUSABLE TEST MATERIALS</t>
  </si>
  <si>
    <t>Test packages include 1 Direction</t>
  </si>
  <si>
    <t>C5480515</t>
  </si>
  <si>
    <t>C5480502</t>
  </si>
  <si>
    <t>Grade K, Level 10 Complete Battery Test Booklets</t>
  </si>
  <si>
    <t>K</t>
  </si>
  <si>
    <r>
      <t xml:space="preserve">Grade K
</t>
    </r>
    <r>
      <rPr>
        <sz val="10"/>
        <color theme="1"/>
        <rFont val="Calibri"/>
        <family val="2"/>
        <scheme val="minor"/>
      </rPr>
      <t>($19.50/  Student)</t>
    </r>
  </si>
  <si>
    <r>
      <t xml:space="preserve">Grade 1
</t>
    </r>
    <r>
      <rPr>
        <sz val="10"/>
        <color theme="1"/>
        <rFont val="Calibri"/>
        <family val="2"/>
        <scheme val="minor"/>
      </rPr>
      <t>($19.50/  Student)</t>
    </r>
  </si>
  <si>
    <r>
      <t xml:space="preserve">Grade 2
</t>
    </r>
    <r>
      <rPr>
        <sz val="10"/>
        <color theme="1"/>
        <rFont val="Calibri"/>
        <family val="2"/>
        <scheme val="minor"/>
      </rPr>
      <t>($19.50/  Student)</t>
    </r>
  </si>
  <si>
    <r>
      <t xml:space="preserve">Grade 3
</t>
    </r>
    <r>
      <rPr>
        <sz val="10"/>
        <color theme="1"/>
        <rFont val="Calibri"/>
        <family val="2"/>
        <scheme val="minor"/>
      </rPr>
      <t>($19.50/  Student)</t>
    </r>
  </si>
  <si>
    <r>
      <t xml:space="preserve">Grade 4
</t>
    </r>
    <r>
      <rPr>
        <sz val="10"/>
        <color theme="1"/>
        <rFont val="Calibri"/>
        <family val="2"/>
        <scheme val="minor"/>
      </rPr>
      <t>($19.50/  Student)</t>
    </r>
  </si>
  <si>
    <r>
      <t xml:space="preserve">Grade 5
</t>
    </r>
    <r>
      <rPr>
        <sz val="10"/>
        <color theme="1"/>
        <rFont val="Calibri"/>
        <family val="2"/>
        <scheme val="minor"/>
      </rPr>
      <t>($19.50/  Student)</t>
    </r>
  </si>
  <si>
    <r>
      <t xml:space="preserve">Grade 6
</t>
    </r>
    <r>
      <rPr>
        <sz val="10"/>
        <color theme="1"/>
        <rFont val="Calibri"/>
        <family val="2"/>
        <scheme val="minor"/>
      </rPr>
      <t>($19.50/  Student)</t>
    </r>
  </si>
  <si>
    <r>
      <t xml:space="preserve">Grade 7
</t>
    </r>
    <r>
      <rPr>
        <sz val="10"/>
        <color theme="1"/>
        <rFont val="Calibri"/>
        <family val="2"/>
        <scheme val="minor"/>
      </rPr>
      <t>($19.50/  Student)</t>
    </r>
  </si>
  <si>
    <r>
      <t xml:space="preserve">Grade 8
</t>
    </r>
    <r>
      <rPr>
        <sz val="10"/>
        <color theme="1"/>
        <rFont val="Calibri"/>
        <family val="2"/>
        <scheme val="minor"/>
      </rPr>
      <t>($19.50/  Student)</t>
    </r>
  </si>
  <si>
    <r>
      <t xml:space="preserve">Grade 9
</t>
    </r>
    <r>
      <rPr>
        <sz val="10"/>
        <color theme="1"/>
        <rFont val="Calibri"/>
        <family val="2"/>
        <scheme val="minor"/>
      </rPr>
      <t>($19.50/  Student)</t>
    </r>
  </si>
  <si>
    <r>
      <t xml:space="preserve">Grade 10
</t>
    </r>
    <r>
      <rPr>
        <sz val="10"/>
        <color theme="1"/>
        <rFont val="Calibri"/>
        <family val="2"/>
        <scheme val="minor"/>
      </rPr>
      <t>($19.50/  Student)</t>
    </r>
  </si>
  <si>
    <r>
      <t xml:space="preserve">Grade 11
</t>
    </r>
    <r>
      <rPr>
        <sz val="10"/>
        <color theme="1"/>
        <rFont val="Calibri"/>
        <family val="2"/>
        <scheme val="minor"/>
      </rPr>
      <t>($19.50/  Student)</t>
    </r>
  </si>
  <si>
    <r>
      <t xml:space="preserve">Grade 12
</t>
    </r>
    <r>
      <rPr>
        <sz val="11"/>
        <color theme="1"/>
        <rFont val="Calibri"/>
        <family val="2"/>
        <scheme val="minor"/>
      </rPr>
      <t>($19.50/  Student)</t>
    </r>
  </si>
  <si>
    <t>C5481415</t>
  </si>
  <si>
    <t>C5481400</t>
  </si>
  <si>
    <t>Grade 9, Level 19 Complete Battery Test Booklets</t>
  </si>
  <si>
    <t>C5481515</t>
  </si>
  <si>
    <t>C5481500</t>
  </si>
  <si>
    <t>Grade 10, Level 20 Complete Battery Test Booklets</t>
  </si>
  <si>
    <t>C5481615</t>
  </si>
  <si>
    <t>C5481600</t>
  </si>
  <si>
    <t>Grade 11-12, Level 21/22 Complete Battery Test Booklets</t>
  </si>
  <si>
    <t>C5426915</t>
  </si>
  <si>
    <t>C5426900</t>
  </si>
  <si>
    <t>Grade 9, Level 19 Plus Test Booklets, Form C</t>
  </si>
  <si>
    <t>C5427015</t>
  </si>
  <si>
    <t>C5427000</t>
  </si>
  <si>
    <t>Grade 10, Level 20 Plus Test Booklets, Form C</t>
  </si>
  <si>
    <t>C5427115</t>
  </si>
  <si>
    <t>C5427100</t>
  </si>
  <si>
    <t>Grade 11-12, Level 21/22 Plus Test Booklets, Form C</t>
  </si>
  <si>
    <t>C5415415</t>
  </si>
  <si>
    <t>C5415400</t>
  </si>
  <si>
    <t>Grade 10-11, Level 5  InView Test Books</t>
  </si>
  <si>
    <t>Grades 4-5, Level 2 InView Test Books</t>
  </si>
  <si>
    <t>Grades 6-7, Level 3 InView Test Books</t>
  </si>
  <si>
    <t>Grade 8-9, Level 4  InView Test Books</t>
  </si>
  <si>
    <t>C5415515</t>
  </si>
  <si>
    <t>C5415500</t>
  </si>
  <si>
    <t>Grade 12, Level 6  InView Test Books</t>
  </si>
  <si>
    <t>If you have any questions about this form, please contact the ACTS contract team at Tel: 855-839-1181, Option #1 "TerraNova", then Option #3 to speak with Brittany Noel from 9:00 am to 4:00 pm Central Time.</t>
  </si>
  <si>
    <t>Shipping and handling and applicable state and local taxes are prepaid and will be added to your invoice.  
Prices effective through December 31, 2021.</t>
  </si>
  <si>
    <r>
      <rPr>
        <b/>
        <i/>
        <sz val="18"/>
        <color theme="1"/>
        <rFont val="Calibri"/>
        <family val="2"/>
        <scheme val="minor"/>
      </rPr>
      <t xml:space="preserve">ACTS 2021 Spring Assessment Program
</t>
    </r>
    <r>
      <rPr>
        <b/>
        <i/>
        <sz val="14"/>
        <color rgb="FFFF0000"/>
        <rFont val="Calibri"/>
        <family val="2"/>
        <scheme val="minor"/>
      </rPr>
      <t>All orders must be received by 11/20/2020</t>
    </r>
  </si>
  <si>
    <t>Enter the quantity of consumable test materials needed.</t>
  </si>
  <si>
    <t>**PLEASE INDICATE THE TOTAL NUMBER OF STUDENTS AT EACH GRADE LEVEL BELOW (Highlighted in yellow). 
ENTER THE QUANTITY OF CONSUMABLE TEST MATERIALS YOU WILL NEED</t>
  </si>
  <si>
    <t>All orders must be received by 11/20/2020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</si>
</sst>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20"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7"/>
      <color theme="1"/>
      <name val="Calibri"/>
      <family val="2"/>
      <scheme val="minor"/>
    </font>
    <font>
      <sz val="10"/>
      <name val="Arial"/>
      <family val="2"/>
    </font>
    <font>
      <b/>
      <i/>
      <sz val="11"/>
      <color rgb="FFFF0000"/>
      <name val="Calibri"/>
      <family val="2"/>
      <scheme val="minor"/>
    </font>
    <font>
      <sz val="11"/>
      <name val="Arial"/>
      <family val="2"/>
    </font>
    <font>
      <b/>
      <sz val="12"/>
      <color theme="0"/>
      <name val="Calibri"/>
      <family val="2"/>
      <scheme val="minor"/>
    </font>
    <font>
      <i/>
      <sz val="11"/>
      <color theme="1"/>
      <name val="Calibri"/>
      <family val="2"/>
      <scheme val="minor"/>
    </font>
    <font>
      <b/>
      <i/>
      <sz val="16"/>
      <color theme="1"/>
      <name val="Calibri"/>
      <family val="2"/>
      <scheme val="minor"/>
    </font>
    <font>
      <b/>
      <i/>
      <sz val="14"/>
      <color rgb="FFFF0000"/>
      <name val="Calibri"/>
      <family val="2"/>
      <scheme val="minor"/>
    </font>
    <font>
      <b/>
      <i/>
      <sz val="18"/>
      <color theme="1"/>
      <name val="Calibri"/>
      <family val="2"/>
      <scheme val="minor"/>
    </font>
    <font>
      <b/>
      <sz val="14"/>
      <color rgb="FFFF0000"/>
      <name val="Calibri"/>
      <family val="2"/>
      <scheme val="minor"/>
    </font>
    <font>
      <sz val="8"/>
      <color rgb="FF000000"/>
      <name val="Segoe UI"/>
      <family val="2"/>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s>
  <borders count="11">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6" fillId="0" borderId="0"/>
    <xf numFmtId="0" fontId="9" fillId="0" borderId="0"/>
    <xf numFmtId="0" fontId="11" fillId="0" borderId="0"/>
  </cellStyleXfs>
  <cellXfs count="162">
    <xf numFmtId="0" fontId="0" fillId="0" borderId="0" xfId="0"/>
    <xf numFmtId="0" fontId="0" fillId="0" borderId="0" xfId="0" applyBorder="1" applyAlignment="1" applyProtection="1">
      <alignment horizontal="center"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0" fillId="0" borderId="1" xfId="0" applyBorder="1" applyAlignment="1" applyProtection="1">
      <alignment vertical="center"/>
    </xf>
    <xf numFmtId="4" fontId="0" fillId="0" borderId="1" xfId="0" applyNumberFormat="1" applyBorder="1" applyAlignment="1" applyProtection="1">
      <alignment vertical="center"/>
    </xf>
    <xf numFmtId="4" fontId="0" fillId="0" borderId="0" xfId="0" applyNumberFormat="1" applyBorder="1" applyAlignment="1" applyProtection="1">
      <alignment vertical="center"/>
    </xf>
    <xf numFmtId="0" fontId="0" fillId="0" borderId="0" xfId="0" applyBorder="1" applyAlignment="1" applyProtection="1">
      <alignment vertical="center"/>
    </xf>
    <xf numFmtId="0" fontId="0" fillId="2" borderId="0" xfId="0" applyFill="1" applyBorder="1" applyAlignment="1" applyProtection="1">
      <alignment vertical="center"/>
    </xf>
    <xf numFmtId="0" fontId="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horizontal="center" vertical="center" wrapTex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164" fontId="0" fillId="0" borderId="0" xfId="0" applyNumberFormat="1" applyBorder="1" applyAlignment="1" applyProtection="1">
      <alignment vertical="center"/>
    </xf>
    <xf numFmtId="164" fontId="0" fillId="0" borderId="0" xfId="0" quotePrefix="1" applyNumberFormat="1" applyBorder="1" applyAlignment="1" applyProtection="1">
      <alignment vertical="center"/>
    </xf>
    <xf numFmtId="0" fontId="0" fillId="4" borderId="0" xfId="0" applyFill="1" applyBorder="1" applyAlignment="1" applyProtection="1">
      <alignment horizontal="center" vertical="center"/>
    </xf>
    <xf numFmtId="0" fontId="0" fillId="0" borderId="0" xfId="0" applyFill="1" applyBorder="1" applyAlignment="1" applyProtection="1">
      <alignment vertical="center"/>
    </xf>
    <xf numFmtId="0" fontId="0" fillId="0" borderId="0" xfId="0" quotePrefix="1" applyBorder="1" applyAlignment="1" applyProtection="1">
      <alignment horizontal="center" vertical="center"/>
    </xf>
    <xf numFmtId="0" fontId="0" fillId="0" borderId="0" xfId="0" applyBorder="1" applyAlignment="1" applyProtection="1">
      <alignment vertical="center" wrapText="1"/>
    </xf>
    <xf numFmtId="0" fontId="5" fillId="3" borderId="0" xfId="0" applyFont="1" applyFill="1" applyBorder="1" applyAlignment="1" applyProtection="1">
      <alignment vertical="center"/>
    </xf>
    <xf numFmtId="0" fontId="0" fillId="3" borderId="0" xfId="0" applyFill="1" applyBorder="1" applyAlignment="1" applyProtection="1">
      <alignment vertical="center"/>
    </xf>
    <xf numFmtId="4" fontId="0" fillId="3" borderId="0" xfId="0" applyNumberFormat="1" applyFill="1" applyBorder="1" applyAlignment="1" applyProtection="1">
      <alignment vertical="center"/>
    </xf>
    <xf numFmtId="4" fontId="0" fillId="0" borderId="9" xfId="0" applyNumberFormat="1" applyBorder="1" applyAlignment="1" applyProtection="1">
      <alignment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3" xfId="0" applyBorder="1" applyAlignment="1" applyProtection="1">
      <alignment horizontal="center" vertical="center"/>
      <protection locked="0"/>
    </xf>
    <xf numFmtId="0" fontId="5" fillId="0" borderId="0" xfId="0" applyFont="1" applyBorder="1" applyAlignment="1" applyProtection="1">
      <alignment horizontal="center" vertical="center"/>
    </xf>
    <xf numFmtId="4" fontId="0" fillId="0" borderId="0" xfId="0" applyNumberFormat="1" applyFill="1" applyBorder="1" applyAlignment="1" applyProtection="1">
      <alignment vertical="center"/>
    </xf>
    <xf numFmtId="0" fontId="5" fillId="0" borderId="0" xfId="0" quotePrefix="1" applyFont="1" applyFill="1" applyBorder="1" applyAlignment="1" applyProtection="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13" fillId="3" borderId="0" xfId="0" applyFont="1" applyFill="1" applyBorder="1" applyAlignment="1" applyProtection="1">
      <alignment horizontal="left" vertical="center" indent="2"/>
    </xf>
    <xf numFmtId="0" fontId="5" fillId="2" borderId="0" xfId="0" applyFont="1" applyFill="1" applyBorder="1" applyAlignment="1" applyProtection="1">
      <alignment vertical="center"/>
    </xf>
    <xf numFmtId="4" fontId="0" fillId="2" borderId="0" xfId="0" applyNumberFormat="1" applyFill="1" applyBorder="1" applyAlignment="1" applyProtection="1">
      <alignment vertical="center"/>
    </xf>
    <xf numFmtId="0" fontId="13" fillId="2" borderId="0" xfId="0" applyFont="1" applyFill="1" applyBorder="1" applyAlignment="1" applyProtection="1">
      <alignment horizontal="left" vertical="center" indent="2"/>
    </xf>
    <xf numFmtId="0" fontId="3"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0" fillId="0" borderId="0" xfId="0" applyBorder="1" applyAlignment="1">
      <alignment horizontal="center" vertical="center"/>
    </xf>
    <xf numFmtId="0" fontId="0" fillId="0" borderId="0" xfId="0" applyBorder="1" applyAlignment="1" applyProtection="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protection locked="0"/>
    </xf>
    <xf numFmtId="0" fontId="7" fillId="0" borderId="0" xfId="0" applyFont="1" applyBorder="1" applyAlignment="1" applyProtection="1">
      <alignment horizontal="center" vertical="center"/>
    </xf>
    <xf numFmtId="0" fontId="0" fillId="0" borderId="0" xfId="0" applyAlignment="1">
      <alignment horizontal="center" vertical="center"/>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0" fillId="0" borderId="7" xfId="0" applyNumberForma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0" fontId="0" fillId="0" borderId="8" xfId="0" applyNumberFormat="1" applyFill="1" applyBorder="1" applyAlignment="1" applyProtection="1">
      <alignment horizontal="center" vertical="center"/>
      <protection locked="0"/>
    </xf>
    <xf numFmtId="49" fontId="0" fillId="0" borderId="7" xfId="0" quotePrefix="1" applyNumberFormat="1" applyBorder="1" applyAlignment="1" applyProtection="1">
      <alignment horizontal="center" vertical="center"/>
    </xf>
    <xf numFmtId="49" fontId="0" fillId="0" borderId="6" xfId="0" quotePrefix="1" applyNumberFormat="1" applyBorder="1" applyAlignment="1" applyProtection="1">
      <alignment horizontal="center" vertical="center"/>
    </xf>
    <xf numFmtId="49" fontId="0" fillId="0" borderId="8" xfId="0" quotePrefix="1" applyNumberFormat="1" applyBorder="1" applyAlignment="1" applyProtection="1">
      <alignment horizontal="center" vertical="center"/>
    </xf>
    <xf numFmtId="0" fontId="0" fillId="0" borderId="3" xfId="0" applyBorder="1" applyAlignment="1" applyProtection="1">
      <alignment vertical="center"/>
    </xf>
    <xf numFmtId="0" fontId="0" fillId="0" borderId="3" xfId="0"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7" xfId="0" quotePrefix="1" applyNumberFormat="1" applyBorder="1" applyAlignment="1" applyProtection="1">
      <alignment horizontal="center" vertical="center"/>
    </xf>
    <xf numFmtId="164" fontId="0" fillId="0" borderId="6" xfId="0" quotePrefix="1" applyNumberFormat="1" applyBorder="1" applyAlignment="1" applyProtection="1">
      <alignment horizontal="center" vertical="center"/>
    </xf>
    <xf numFmtId="164" fontId="0" fillId="0" borderId="8" xfId="0" quotePrefix="1" applyNumberFormat="1" applyBorder="1" applyAlignment="1" applyProtection="1">
      <alignment horizontal="center" vertical="center"/>
    </xf>
    <xf numFmtId="0" fontId="0" fillId="0" borderId="7" xfId="0" quotePrefix="1" applyBorder="1" applyAlignment="1" applyProtection="1">
      <alignment horizontal="center" vertical="center"/>
    </xf>
    <xf numFmtId="0" fontId="0" fillId="0" borderId="6" xfId="0" quotePrefix="1" applyBorder="1" applyAlignment="1" applyProtection="1">
      <alignment horizontal="center" vertical="center"/>
    </xf>
    <xf numFmtId="0" fontId="0" fillId="0" borderId="8" xfId="0" quotePrefix="1" applyBorder="1" applyAlignment="1" applyProtection="1">
      <alignment horizontal="center" vertical="center"/>
    </xf>
    <xf numFmtId="0" fontId="0" fillId="0" borderId="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 xfId="0" applyFont="1" applyBorder="1" applyAlignment="1" applyProtection="1">
      <alignment horizontal="center" vertical="center"/>
    </xf>
    <xf numFmtId="4" fontId="5" fillId="0" borderId="7" xfId="0" applyNumberFormat="1" applyFont="1" applyBorder="1" applyAlignment="1" applyProtection="1">
      <alignment horizontal="center" vertical="center"/>
    </xf>
    <xf numFmtId="4" fontId="5" fillId="0" borderId="6" xfId="0" applyNumberFormat="1" applyFont="1" applyBorder="1" applyAlignment="1" applyProtection="1">
      <alignment horizontal="center" vertical="center"/>
    </xf>
    <xf numFmtId="4" fontId="5" fillId="0" borderId="8" xfId="0" applyNumberFormat="1" applyFont="1" applyBorder="1" applyAlignment="1" applyProtection="1">
      <alignment horizontal="center" vertical="center"/>
    </xf>
    <xf numFmtId="0" fontId="0" fillId="2" borderId="7" xfId="0" applyFill="1" applyBorder="1" applyAlignment="1" applyProtection="1">
      <alignment horizontal="center" vertical="center"/>
      <protection locked="0"/>
    </xf>
    <xf numFmtId="0" fontId="5" fillId="0" borderId="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40" fontId="0" fillId="0" borderId="0" xfId="0" applyNumberFormat="1" applyFill="1" applyBorder="1" applyAlignment="1" applyProtection="1">
      <alignment horizontal="center" vertical="center"/>
      <protection locked="0"/>
    </xf>
    <xf numFmtId="40" fontId="0" fillId="0" borderId="0" xfId="0" applyNumberFormat="1" applyFill="1" applyBorder="1" applyAlignment="1">
      <alignment horizontal="center" vertical="center"/>
    </xf>
    <xf numFmtId="164" fontId="0" fillId="0" borderId="7" xfId="0" quotePrefix="1" applyNumberFormat="1" applyBorder="1" applyAlignment="1">
      <alignment horizontal="center" vertical="center"/>
    </xf>
    <xf numFmtId="164" fontId="0" fillId="0" borderId="6" xfId="0" quotePrefix="1" applyNumberFormat="1" applyBorder="1" applyAlignment="1">
      <alignment horizontal="center" vertical="center"/>
    </xf>
    <xf numFmtId="164" fontId="0" fillId="0" borderId="8" xfId="0" quotePrefix="1" applyNumberFormat="1" applyBorder="1" applyAlignment="1">
      <alignment horizontal="center" vertical="center"/>
    </xf>
    <xf numFmtId="0" fontId="0" fillId="0" borderId="7"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49" fontId="0" fillId="0" borderId="7" xfId="0" quotePrefix="1" applyNumberFormat="1" applyBorder="1" applyAlignment="1">
      <alignment horizontal="center" vertical="center"/>
    </xf>
    <xf numFmtId="49" fontId="0" fillId="0" borderId="6" xfId="0" quotePrefix="1" applyNumberFormat="1" applyBorder="1" applyAlignment="1">
      <alignment horizontal="center" vertical="center"/>
    </xf>
    <xf numFmtId="49" fontId="0" fillId="0" borderId="8" xfId="0" quotePrefix="1" applyNumberFormat="1" applyBorder="1" applyAlignment="1">
      <alignment horizontal="center" vertical="center"/>
    </xf>
    <xf numFmtId="0" fontId="4" fillId="0" borderId="2"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3" xfId="0" applyBorder="1" applyAlignment="1">
      <alignment horizontal="center" vertical="center"/>
    </xf>
    <xf numFmtId="0" fontId="0" fillId="0" borderId="3" xfId="0" applyBorder="1" applyAlignment="1" applyProtection="1">
      <alignment vertical="center" wrapText="1"/>
    </xf>
    <xf numFmtId="0" fontId="0" fillId="0" borderId="0" xfId="0" applyBorder="1" applyAlignment="1" applyProtection="1">
      <alignment vertical="center"/>
    </xf>
    <xf numFmtId="165" fontId="0" fillId="0" borderId="6" xfId="0" applyNumberFormat="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8" xfId="0" applyFont="1" applyBorder="1" applyAlignment="1" applyProtection="1">
      <alignment horizontal="center" vertical="center"/>
    </xf>
    <xf numFmtId="167" fontId="0" fillId="0" borderId="7" xfId="0" applyNumberFormat="1" applyFont="1" applyBorder="1" applyAlignment="1" applyProtection="1">
      <alignment horizontal="center" vertical="center"/>
      <protection locked="0"/>
    </xf>
    <xf numFmtId="167" fontId="0" fillId="0" borderId="6" xfId="0" applyNumberFormat="1" applyFont="1" applyBorder="1" applyAlignment="1" applyProtection="1">
      <alignment horizontal="center" vertical="center"/>
      <protection locked="0"/>
    </xf>
    <xf numFmtId="167" fontId="0" fillId="0" borderId="8"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0" fillId="0" borderId="7" xfId="0" applyBorder="1" applyAlignment="1" applyProtection="1">
      <alignment vertical="center" wrapText="1"/>
    </xf>
    <xf numFmtId="0" fontId="0" fillId="0" borderId="6" xfId="0" applyBorder="1" applyAlignment="1" applyProtection="1">
      <alignment vertical="center" wrapText="1"/>
    </xf>
    <xf numFmtId="0" fontId="0" fillId="0" borderId="8" xfId="0" applyBorder="1" applyAlignment="1" applyProtection="1">
      <alignment vertical="center" wrapText="1"/>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8" fillId="0" borderId="10" xfId="0" applyFont="1" applyBorder="1" applyAlignment="1">
      <alignment vertical="center" wrapText="1"/>
    </xf>
    <xf numFmtId="164" fontId="7" fillId="3" borderId="7" xfId="0" quotePrefix="1" applyNumberFormat="1" applyFont="1" applyFill="1" applyBorder="1" applyAlignment="1" applyProtection="1">
      <alignment horizontal="center" vertical="center" shrinkToFit="1"/>
    </xf>
    <xf numFmtId="164" fontId="7" fillId="3" borderId="6" xfId="0" quotePrefix="1" applyNumberFormat="1" applyFont="1" applyFill="1" applyBorder="1" applyAlignment="1" applyProtection="1">
      <alignment horizontal="center" vertical="center" shrinkToFit="1"/>
    </xf>
    <xf numFmtId="164" fontId="7" fillId="3" borderId="8" xfId="0" quotePrefix="1" applyNumberFormat="1" applyFont="1" applyFill="1" applyBorder="1" applyAlignment="1" applyProtection="1">
      <alignment horizontal="center" vertical="center" shrinkToFit="1"/>
    </xf>
    <xf numFmtId="164" fontId="0" fillId="0" borderId="7" xfId="0" quotePrefix="1" applyNumberFormat="1" applyBorder="1" applyAlignment="1" applyProtection="1">
      <alignment horizontal="center" vertical="center" shrinkToFit="1"/>
    </xf>
    <xf numFmtId="164" fontId="0" fillId="0" borderId="6" xfId="0" quotePrefix="1" applyNumberFormat="1" applyBorder="1" applyAlignment="1" applyProtection="1">
      <alignment horizontal="center" vertical="center" shrinkToFit="1"/>
    </xf>
    <xf numFmtId="164" fontId="0" fillId="0" borderId="8" xfId="0" quotePrefix="1" applyNumberFormat="1" applyBorder="1" applyAlignment="1" applyProtection="1">
      <alignment horizontal="center" vertical="center" shrinkToFit="1"/>
    </xf>
    <xf numFmtId="0" fontId="17" fillId="0" borderId="0" xfId="0" applyFont="1" applyBorder="1" applyAlignment="1" applyProtection="1">
      <alignment horizontal="center" vertical="center"/>
    </xf>
    <xf numFmtId="164" fontId="7" fillId="2" borderId="7" xfId="0" quotePrefix="1" applyNumberFormat="1" applyFont="1" applyFill="1" applyBorder="1" applyAlignment="1" applyProtection="1">
      <alignment horizontal="center" vertical="center" shrinkToFit="1"/>
    </xf>
    <xf numFmtId="164" fontId="7" fillId="2" borderId="6" xfId="0" quotePrefix="1" applyNumberFormat="1" applyFont="1" applyFill="1" applyBorder="1" applyAlignment="1" applyProtection="1">
      <alignment horizontal="center" vertical="center" shrinkToFit="1"/>
    </xf>
    <xf numFmtId="164" fontId="7" fillId="2" borderId="8" xfId="0" quotePrefix="1" applyNumberFormat="1" applyFont="1" applyFill="1" applyBorder="1" applyAlignment="1" applyProtection="1">
      <alignment horizontal="center" vertical="center" shrinkToFit="1"/>
    </xf>
    <xf numFmtId="0" fontId="7" fillId="3" borderId="7" xfId="0" applyFont="1" applyFill="1" applyBorder="1" applyAlignment="1" applyProtection="1">
      <alignment horizontal="right" vertical="center"/>
    </xf>
    <xf numFmtId="0" fontId="7" fillId="3" borderId="6" xfId="0" applyFont="1" applyFill="1" applyBorder="1" applyAlignment="1" applyProtection="1">
      <alignment horizontal="right" vertical="center"/>
    </xf>
    <xf numFmtId="0" fontId="7" fillId="3" borderId="8" xfId="0" applyFont="1" applyFill="1" applyBorder="1" applyAlignment="1" applyProtection="1">
      <alignment horizontal="right" vertical="center"/>
    </xf>
    <xf numFmtId="0" fontId="0" fillId="0" borderId="7" xfId="0" applyBorder="1" applyAlignment="1" applyProtection="1">
      <alignment horizontal="right" vertical="center"/>
    </xf>
    <xf numFmtId="0" fontId="0" fillId="0" borderId="6" xfId="0" applyBorder="1" applyAlignment="1" applyProtection="1">
      <alignment horizontal="right" vertical="center"/>
    </xf>
    <xf numFmtId="0" fontId="0" fillId="0" borderId="8" xfId="0" applyBorder="1" applyAlignment="1" applyProtection="1">
      <alignment horizontal="right" vertical="center"/>
    </xf>
    <xf numFmtId="0" fontId="7" fillId="2" borderId="7" xfId="0" applyFont="1" applyFill="1" applyBorder="1" applyAlignment="1" applyProtection="1">
      <alignment horizontal="right" vertical="center"/>
    </xf>
    <xf numFmtId="0" fontId="7" fillId="2" borderId="6" xfId="0" applyFont="1" applyFill="1" applyBorder="1" applyAlignment="1" applyProtection="1">
      <alignment horizontal="right" vertical="center"/>
    </xf>
    <xf numFmtId="0" fontId="7" fillId="2" borderId="8" xfId="0" applyFont="1" applyFill="1" applyBorder="1" applyAlignment="1" applyProtection="1">
      <alignment horizontal="right" vertical="center"/>
    </xf>
    <xf numFmtId="0" fontId="3" fillId="0" borderId="4" xfId="0" applyFont="1" applyBorder="1" applyAlignment="1" applyProtection="1">
      <alignment horizontal="center" vertical="center"/>
    </xf>
    <xf numFmtId="0" fontId="3" fillId="0" borderId="0" xfId="0" applyFont="1" applyBorder="1" applyAlignment="1" applyProtection="1">
      <alignment vertical="center"/>
    </xf>
    <xf numFmtId="0" fontId="0" fillId="0" borderId="6"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14" fillId="0" borderId="0" xfId="0" applyFont="1" applyBorder="1" applyAlignment="1" applyProtection="1">
      <alignment horizontal="center" vertical="center" wrapText="1"/>
    </xf>
    <xf numFmtId="0" fontId="0" fillId="0" borderId="2" xfId="0" applyBorder="1" applyAlignment="1" applyProtection="1">
      <alignment horizontal="left" vertical="center"/>
      <protection locked="0"/>
    </xf>
    <xf numFmtId="0" fontId="0" fillId="0" borderId="4" xfId="0" applyBorder="1" applyAlignment="1" applyProtection="1">
      <alignment horizontal="right"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29">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dxf>
    <dxf>
      <font>
        <color theme="0"/>
      </font>
    </dxf>
    <dxf>
      <font>
        <color theme="0"/>
      </font>
      <fill>
        <patternFill patternType="none">
          <bgColor auto="1"/>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112142</xdr:colOff>
      <xdr:row>0</xdr:row>
      <xdr:rowOff>86264</xdr:rowOff>
    </xdr:from>
    <xdr:to>
      <xdr:col>10</xdr:col>
      <xdr:colOff>61655</xdr:colOff>
      <xdr:row>4</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232912" y="86264"/>
          <a:ext cx="1157211" cy="7073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76200</xdr:colOff>
          <xdr:row>5</xdr:row>
          <xdr:rowOff>57150</xdr:rowOff>
        </xdr:from>
        <xdr:to>
          <xdr:col>45</xdr:col>
          <xdr:colOff>104775</xdr:colOff>
          <xdr:row>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B139"/>
  <sheetViews>
    <sheetView showGridLines="0" tabSelected="1" zoomScaleNormal="100" zoomScaleSheetLayoutView="100" workbookViewId="0">
      <selection activeCell="K25" sqref="K25:N25"/>
    </sheetView>
  </sheetViews>
  <sheetFormatPr defaultColWidth="1.7109375" defaultRowHeight="15" x14ac:dyDescent="0.25"/>
  <cols>
    <col min="1" max="1" width="1.7109375" style="2"/>
    <col min="2" max="2" width="1.7109375" style="2" customWidth="1"/>
    <col min="3" max="3" width="2.7109375" style="2" customWidth="1"/>
    <col min="4" max="4" width="1.7109375" style="2" customWidth="1"/>
    <col min="5" max="6" width="1.7109375" style="2"/>
    <col min="7" max="7" width="2.42578125" style="2" customWidth="1"/>
    <col min="8" max="10" width="1.7109375" style="2"/>
    <col min="11" max="11" width="2.7109375" style="2" customWidth="1"/>
    <col min="12" max="13" width="1.7109375" style="2" customWidth="1"/>
    <col min="14" max="14" width="1.7109375" style="2"/>
    <col min="15" max="15" width="3" style="2" customWidth="1"/>
    <col min="16" max="18" width="1.7109375" style="2"/>
    <col min="19" max="19" width="2.42578125" style="2" customWidth="1"/>
    <col min="20" max="22" width="1.7109375" style="2"/>
    <col min="23" max="23" width="3.140625" style="2" customWidth="1"/>
    <col min="24" max="26" width="1.7109375" style="2"/>
    <col min="27" max="27" width="2.5703125" style="2" customWidth="1"/>
    <col min="28" max="30" width="1.7109375" style="2"/>
    <col min="31" max="31" width="2.7109375" style="2" customWidth="1"/>
    <col min="32" max="34" width="1.7109375" style="2"/>
    <col min="35" max="35" width="2.85546875" style="2" customWidth="1"/>
    <col min="36" max="38" width="1.7109375" style="2"/>
    <col min="39" max="39" width="3.140625" style="2" customWidth="1"/>
    <col min="40" max="40" width="1.7109375" style="2"/>
    <col min="41" max="41" width="1.7109375" style="2" customWidth="1"/>
    <col min="42" max="42" width="1.7109375" style="2"/>
    <col min="43" max="43" width="3.5703125" style="2" customWidth="1"/>
    <col min="44" max="46" width="1.7109375" style="2"/>
    <col min="47" max="47" width="1.85546875" style="2" customWidth="1"/>
    <col min="48" max="48" width="3.42578125" style="2" customWidth="1"/>
    <col min="49" max="50" width="1.7109375" style="2" customWidth="1"/>
    <col min="51" max="51" width="3.140625" style="2" customWidth="1"/>
    <col min="52" max="52" width="2.140625" style="6" customWidth="1"/>
    <col min="53" max="57" width="1.7109375" style="6"/>
    <col min="58" max="58" width="3" style="6" customWidth="1"/>
    <col min="59" max="59" width="3.7109375" style="2" customWidth="1"/>
    <col min="60" max="61" width="0.85546875" style="2" hidden="1" customWidth="1"/>
    <col min="62" max="64" width="0.85546875" style="1" hidden="1" customWidth="1"/>
    <col min="65" max="65" width="0.7109375" style="1" hidden="1" customWidth="1"/>
    <col min="66" max="74" width="0.85546875" style="1" hidden="1" customWidth="1"/>
    <col min="75" max="76" width="1.140625" style="1" hidden="1" customWidth="1"/>
    <col min="77" max="78" width="1.7109375" style="2" hidden="1" customWidth="1"/>
    <col min="79" max="79" width="34.28515625" style="2" hidden="1" customWidth="1"/>
    <col min="80" max="86" width="1.7109375" style="2" customWidth="1"/>
    <col min="87" max="16384" width="1.7109375" style="2"/>
  </cols>
  <sheetData>
    <row r="1" spans="2:76" ht="15" customHeight="1" x14ac:dyDescent="0.25">
      <c r="N1" s="159" t="s">
        <v>202</v>
      </c>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3"/>
      <c r="BM1" s="2"/>
      <c r="BN1" s="2"/>
      <c r="BO1" s="2"/>
      <c r="BP1" s="2"/>
      <c r="BQ1" s="2"/>
      <c r="BR1" s="2"/>
      <c r="BS1" s="2"/>
      <c r="BT1" s="2"/>
      <c r="BU1" s="2"/>
      <c r="BV1" s="2"/>
      <c r="BW1" s="2"/>
      <c r="BX1" s="2"/>
    </row>
    <row r="2" spans="2:76" ht="17.649999999999999" customHeight="1" x14ac:dyDescent="0.25">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3"/>
      <c r="BM2" s="2"/>
      <c r="BN2" s="2"/>
      <c r="BO2" s="2"/>
      <c r="BP2" s="2"/>
      <c r="BQ2" s="2"/>
      <c r="BR2" s="2"/>
      <c r="BS2" s="2"/>
      <c r="BT2" s="2"/>
      <c r="BU2" s="2"/>
      <c r="BV2" s="2"/>
      <c r="BW2" s="2"/>
      <c r="BX2" s="2"/>
    </row>
    <row r="3" spans="2:76" ht="15" customHeight="1" x14ac:dyDescent="0.25">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3"/>
      <c r="BM3" s="2"/>
      <c r="BN3" s="2"/>
      <c r="BO3" s="2"/>
      <c r="BP3" s="2"/>
      <c r="BQ3" s="2"/>
      <c r="BR3" s="2"/>
      <c r="BS3" s="2"/>
      <c r="BT3" s="2"/>
      <c r="BU3" s="2"/>
      <c r="BV3" s="2"/>
      <c r="BW3" s="2"/>
      <c r="BX3" s="2"/>
    </row>
    <row r="4" spans="2:76" ht="15" customHeight="1" x14ac:dyDescent="0.25">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3"/>
      <c r="BM4" s="2"/>
      <c r="BN4" s="2"/>
      <c r="BO4" s="2"/>
      <c r="BP4" s="2"/>
      <c r="BQ4" s="2"/>
      <c r="BR4" s="2"/>
      <c r="BS4" s="2"/>
      <c r="BT4" s="2"/>
      <c r="BU4" s="2"/>
      <c r="BV4" s="2"/>
      <c r="BW4" s="2"/>
      <c r="BX4" s="2"/>
    </row>
    <row r="5" spans="2:76" ht="6" customHeight="1" x14ac:dyDescent="0.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5"/>
      <c r="BA5" s="5"/>
      <c r="BB5" s="5"/>
      <c r="BC5" s="5"/>
      <c r="BD5" s="5"/>
      <c r="BE5" s="5"/>
      <c r="BF5" s="5"/>
      <c r="BM5" s="2"/>
      <c r="BN5" s="2"/>
      <c r="BO5" s="2"/>
      <c r="BP5" s="2"/>
      <c r="BQ5" s="2"/>
      <c r="BR5" s="2"/>
      <c r="BS5" s="2"/>
      <c r="BT5" s="2"/>
      <c r="BU5" s="2"/>
      <c r="BV5" s="2"/>
      <c r="BW5" s="2"/>
      <c r="BX5" s="2"/>
    </row>
    <row r="6" spans="2:76" ht="6" customHeight="1" x14ac:dyDescent="0.25">
      <c r="BM6" s="2"/>
      <c r="BN6" s="2"/>
      <c r="BO6" s="2"/>
      <c r="BP6" s="2"/>
      <c r="BQ6" s="2"/>
      <c r="BR6" s="2"/>
      <c r="BS6" s="2"/>
      <c r="BT6" s="2"/>
      <c r="BU6" s="2"/>
      <c r="BV6" s="2"/>
      <c r="BW6" s="2"/>
      <c r="BX6" s="2"/>
    </row>
    <row r="7" spans="2:76" ht="15.75" x14ac:dyDescent="0.25">
      <c r="B7" s="156" t="s">
        <v>9</v>
      </c>
      <c r="C7" s="156"/>
      <c r="D7" s="156"/>
      <c r="E7" s="156"/>
      <c r="F7" s="156"/>
      <c r="G7" s="156"/>
      <c r="H7" s="156"/>
      <c r="I7" s="156"/>
      <c r="J7" s="156"/>
      <c r="K7" s="156"/>
      <c r="L7" s="156"/>
      <c r="AE7" s="156" t="s">
        <v>10</v>
      </c>
      <c r="AF7" s="156"/>
      <c r="AG7" s="156"/>
      <c r="AH7" s="156"/>
      <c r="AI7" s="156"/>
      <c r="AJ7" s="156"/>
      <c r="AK7" s="156"/>
      <c r="AL7" s="156"/>
      <c r="AM7" s="156"/>
      <c r="AN7" s="156"/>
      <c r="AO7" s="156"/>
      <c r="BM7" s="2"/>
      <c r="BN7" s="2"/>
      <c r="BO7" s="2"/>
      <c r="BP7" s="2"/>
      <c r="BQ7" s="2"/>
      <c r="BR7" s="2"/>
      <c r="BS7" s="2"/>
      <c r="BT7" s="2"/>
      <c r="BU7" s="2"/>
      <c r="BV7" s="2"/>
      <c r="BW7" s="2"/>
      <c r="BX7" s="2"/>
    </row>
    <row r="8" spans="2:76" x14ac:dyDescent="0.25">
      <c r="B8" s="114" t="s">
        <v>0</v>
      </c>
      <c r="C8" s="114"/>
      <c r="D8" s="114"/>
      <c r="E8" s="114"/>
      <c r="F8" s="114"/>
      <c r="G8" s="114"/>
      <c r="H8" s="114"/>
      <c r="I8" s="114"/>
      <c r="J8" s="114"/>
      <c r="K8" s="114"/>
      <c r="L8" s="114"/>
      <c r="M8" s="160"/>
      <c r="N8" s="160"/>
      <c r="O8" s="160"/>
      <c r="P8" s="160"/>
      <c r="Q8" s="160"/>
      <c r="R8" s="160"/>
      <c r="S8" s="160"/>
      <c r="T8" s="160"/>
      <c r="U8" s="160"/>
      <c r="V8" s="160"/>
      <c r="W8" s="160"/>
      <c r="X8" s="160"/>
      <c r="Y8" s="160"/>
      <c r="Z8" s="160"/>
      <c r="AA8" s="160"/>
      <c r="AB8" s="160"/>
      <c r="AC8" s="160"/>
      <c r="AE8" s="114" t="s">
        <v>0</v>
      </c>
      <c r="AF8" s="114"/>
      <c r="AG8" s="114"/>
      <c r="AH8" s="114"/>
      <c r="AI8" s="114"/>
      <c r="AJ8" s="114"/>
      <c r="AK8" s="114"/>
      <c r="AL8" s="114"/>
      <c r="AM8" s="114"/>
      <c r="AN8" s="114"/>
      <c r="AO8" s="114"/>
      <c r="AP8" s="160" t="str">
        <f>IF(BJ8=FALSE,"",M8)</f>
        <v/>
      </c>
      <c r="AQ8" s="160"/>
      <c r="AR8" s="160"/>
      <c r="AS8" s="160"/>
      <c r="AT8" s="160"/>
      <c r="AU8" s="160"/>
      <c r="AV8" s="160"/>
      <c r="AW8" s="160"/>
      <c r="AX8" s="160"/>
      <c r="AY8" s="160"/>
      <c r="AZ8" s="160"/>
      <c r="BA8" s="160"/>
      <c r="BB8" s="160"/>
      <c r="BC8" s="160"/>
      <c r="BD8" s="160"/>
      <c r="BE8" s="160"/>
      <c r="BF8" s="160"/>
      <c r="BJ8" s="29" t="b">
        <v>0</v>
      </c>
      <c r="BM8" s="2"/>
      <c r="BN8" s="2"/>
      <c r="BO8" s="2"/>
      <c r="BP8" s="2"/>
      <c r="BQ8" s="2"/>
      <c r="BR8" s="2"/>
      <c r="BS8" s="2"/>
      <c r="BT8" s="2"/>
      <c r="BU8" s="2"/>
      <c r="BV8" s="2"/>
      <c r="BW8" s="2"/>
      <c r="BX8" s="2"/>
    </row>
    <row r="9" spans="2:76" x14ac:dyDescent="0.25">
      <c r="B9" s="114" t="s">
        <v>1</v>
      </c>
      <c r="C9" s="114"/>
      <c r="D9" s="114"/>
      <c r="E9" s="114"/>
      <c r="F9" s="114"/>
      <c r="G9" s="114"/>
      <c r="H9" s="114"/>
      <c r="I9" s="114"/>
      <c r="J9" s="114"/>
      <c r="K9" s="114"/>
      <c r="L9" s="114"/>
      <c r="M9" s="157"/>
      <c r="N9" s="157"/>
      <c r="O9" s="157"/>
      <c r="P9" s="157"/>
      <c r="Q9" s="157"/>
      <c r="R9" s="157"/>
      <c r="S9" s="157"/>
      <c r="T9" s="157"/>
      <c r="U9" s="157"/>
      <c r="V9" s="157"/>
      <c r="W9" s="157"/>
      <c r="X9" s="157"/>
      <c r="Y9" s="157"/>
      <c r="Z9" s="157"/>
      <c r="AA9" s="157"/>
      <c r="AB9" s="157"/>
      <c r="AC9" s="157"/>
      <c r="AE9" s="114" t="s">
        <v>1</v>
      </c>
      <c r="AF9" s="114"/>
      <c r="AG9" s="114"/>
      <c r="AH9" s="114"/>
      <c r="AI9" s="114"/>
      <c r="AJ9" s="114"/>
      <c r="AK9" s="114"/>
      <c r="AL9" s="114"/>
      <c r="AM9" s="114"/>
      <c r="AN9" s="114"/>
      <c r="AO9" s="114"/>
      <c r="AP9" s="157" t="str">
        <f>IF(BJ8=FALSE,"",M9)</f>
        <v/>
      </c>
      <c r="AQ9" s="157"/>
      <c r="AR9" s="157"/>
      <c r="AS9" s="157"/>
      <c r="AT9" s="157"/>
      <c r="AU9" s="157"/>
      <c r="AV9" s="157"/>
      <c r="AW9" s="157"/>
      <c r="AX9" s="157"/>
      <c r="AY9" s="157"/>
      <c r="AZ9" s="157"/>
      <c r="BA9" s="157"/>
      <c r="BB9" s="157"/>
      <c r="BC9" s="157"/>
      <c r="BD9" s="157"/>
      <c r="BE9" s="157"/>
      <c r="BF9" s="157"/>
      <c r="BM9" s="2"/>
      <c r="BN9" s="2"/>
      <c r="BO9" s="2"/>
      <c r="BP9" s="2"/>
      <c r="BQ9" s="2"/>
      <c r="BR9" s="2"/>
      <c r="BS9" s="2"/>
      <c r="BT9" s="2"/>
      <c r="BU9" s="2"/>
      <c r="BV9" s="2"/>
      <c r="BW9" s="2"/>
      <c r="BX9" s="2"/>
    </row>
    <row r="10" spans="2:76" x14ac:dyDescent="0.25">
      <c r="B10" s="114" t="s">
        <v>8</v>
      </c>
      <c r="C10" s="114"/>
      <c r="D10" s="114"/>
      <c r="E10" s="114"/>
      <c r="F10" s="114"/>
      <c r="G10" s="114"/>
      <c r="H10" s="114"/>
      <c r="I10" s="114"/>
      <c r="J10" s="114"/>
      <c r="K10" s="114"/>
      <c r="L10" s="114"/>
      <c r="M10" s="157"/>
      <c r="N10" s="157"/>
      <c r="O10" s="157"/>
      <c r="P10" s="157"/>
      <c r="Q10" s="157"/>
      <c r="R10" s="157"/>
      <c r="S10" s="157"/>
      <c r="T10" s="157"/>
      <c r="U10" s="157"/>
      <c r="V10" s="157"/>
      <c r="W10" s="157"/>
      <c r="X10" s="157"/>
      <c r="Y10" s="157"/>
      <c r="Z10" s="157"/>
      <c r="AA10" s="157"/>
      <c r="AB10" s="157"/>
      <c r="AC10" s="157"/>
      <c r="AE10" s="114" t="s">
        <v>69</v>
      </c>
      <c r="AF10" s="114"/>
      <c r="AG10" s="114"/>
      <c r="AH10" s="114"/>
      <c r="AI10" s="114"/>
      <c r="AJ10" s="114"/>
      <c r="AK10" s="114"/>
      <c r="AL10" s="114"/>
      <c r="AM10" s="114"/>
      <c r="AN10" s="114"/>
      <c r="AO10" s="114"/>
      <c r="AP10" s="157" t="str">
        <f>IF(BJ8=FALSE,"",M10)</f>
        <v/>
      </c>
      <c r="AQ10" s="157"/>
      <c r="AR10" s="157"/>
      <c r="AS10" s="157"/>
      <c r="AT10" s="157"/>
      <c r="AU10" s="157"/>
      <c r="AV10" s="157"/>
      <c r="AW10" s="157"/>
      <c r="AX10" s="157"/>
      <c r="AY10" s="157"/>
      <c r="AZ10" s="157"/>
      <c r="BA10" s="157"/>
      <c r="BB10" s="157"/>
      <c r="BC10" s="157"/>
      <c r="BD10" s="157"/>
      <c r="BE10" s="157"/>
      <c r="BF10" s="157"/>
      <c r="BM10" s="2"/>
      <c r="BN10" s="2"/>
      <c r="BO10" s="2"/>
      <c r="BP10" s="2"/>
      <c r="BQ10" s="2"/>
      <c r="BR10" s="2"/>
      <c r="BS10" s="2"/>
      <c r="BT10" s="2"/>
      <c r="BU10" s="2"/>
      <c r="BV10" s="2"/>
      <c r="BW10" s="2"/>
      <c r="BX10" s="2"/>
    </row>
    <row r="11" spans="2:76" x14ac:dyDescent="0.25">
      <c r="B11" s="114" t="s">
        <v>4</v>
      </c>
      <c r="C11" s="114"/>
      <c r="D11" s="114"/>
      <c r="E11" s="114"/>
      <c r="F11" s="114"/>
      <c r="G11" s="114"/>
      <c r="H11" s="114"/>
      <c r="I11" s="114"/>
      <c r="J11" s="114"/>
      <c r="K11" s="114"/>
      <c r="L11" s="114"/>
      <c r="M11" s="157"/>
      <c r="N11" s="157"/>
      <c r="O11" s="157"/>
      <c r="P11" s="157"/>
      <c r="Q11" s="157"/>
      <c r="R11" s="157"/>
      <c r="S11" s="157"/>
      <c r="T11" s="157"/>
      <c r="U11" s="157"/>
      <c r="V11" s="157"/>
      <c r="W11" s="157"/>
      <c r="X11" s="157"/>
      <c r="Y11" s="157"/>
      <c r="Z11" s="157"/>
      <c r="AA11" s="157"/>
      <c r="AB11" s="157"/>
      <c r="AC11" s="157"/>
      <c r="AE11" s="114" t="s">
        <v>4</v>
      </c>
      <c r="AF11" s="114"/>
      <c r="AG11" s="114"/>
      <c r="AH11" s="114"/>
      <c r="AI11" s="114"/>
      <c r="AJ11" s="114"/>
      <c r="AK11" s="114"/>
      <c r="AL11" s="114"/>
      <c r="AM11" s="114"/>
      <c r="AN11" s="114"/>
      <c r="AO11" s="114"/>
      <c r="AP11" s="157" t="str">
        <f>IF(BJ8=FALSE,"",M11)</f>
        <v/>
      </c>
      <c r="AQ11" s="157"/>
      <c r="AR11" s="157"/>
      <c r="AS11" s="157"/>
      <c r="AT11" s="157"/>
      <c r="AU11" s="157"/>
      <c r="AV11" s="157"/>
      <c r="AW11" s="157"/>
      <c r="AX11" s="157"/>
      <c r="AY11" s="157"/>
      <c r="AZ11" s="157"/>
      <c r="BA11" s="157"/>
      <c r="BB11" s="157"/>
      <c r="BC11" s="157"/>
      <c r="BD11" s="157"/>
      <c r="BE11" s="157"/>
      <c r="BF11" s="157"/>
      <c r="BM11" s="2"/>
      <c r="BN11" s="2"/>
      <c r="BO11" s="2"/>
      <c r="BP11" s="2"/>
      <c r="BQ11" s="2"/>
      <c r="BR11" s="2"/>
      <c r="BS11" s="2"/>
      <c r="BT11" s="2"/>
      <c r="BU11" s="2"/>
      <c r="BV11" s="2"/>
      <c r="BW11" s="2"/>
      <c r="BX11" s="2"/>
    </row>
    <row r="12" spans="2:76" x14ac:dyDescent="0.25">
      <c r="B12" s="114" t="s">
        <v>5</v>
      </c>
      <c r="C12" s="114"/>
      <c r="D12" s="114"/>
      <c r="E12" s="114"/>
      <c r="F12" s="114"/>
      <c r="G12" s="114"/>
      <c r="H12" s="114"/>
      <c r="I12" s="114"/>
      <c r="J12" s="114"/>
      <c r="K12" s="114"/>
      <c r="L12" s="114"/>
      <c r="M12" s="78"/>
      <c r="N12" s="78"/>
      <c r="O12" s="78"/>
      <c r="P12" s="78"/>
      <c r="Q12" s="161" t="s">
        <v>6</v>
      </c>
      <c r="R12" s="161"/>
      <c r="S12" s="161"/>
      <c r="T12" s="161"/>
      <c r="U12" s="161"/>
      <c r="V12" s="161"/>
      <c r="W12" s="115"/>
      <c r="X12" s="115"/>
      <c r="Y12" s="115"/>
      <c r="Z12" s="115"/>
      <c r="AA12" s="115"/>
      <c r="AB12" s="115"/>
      <c r="AC12" s="115"/>
      <c r="AE12" s="114" t="s">
        <v>5</v>
      </c>
      <c r="AF12" s="114"/>
      <c r="AG12" s="114"/>
      <c r="AH12" s="114"/>
      <c r="AI12" s="114"/>
      <c r="AJ12" s="114"/>
      <c r="AK12" s="114"/>
      <c r="AL12" s="114"/>
      <c r="AM12" s="114"/>
      <c r="AN12" s="114"/>
      <c r="AO12" s="114"/>
      <c r="AP12" s="78" t="str">
        <f>IF(BJ8=FALSE,"",M12)</f>
        <v/>
      </c>
      <c r="AQ12" s="78"/>
      <c r="AR12" s="78"/>
      <c r="AS12" s="78"/>
      <c r="AT12" s="161" t="s">
        <v>6</v>
      </c>
      <c r="AU12" s="161"/>
      <c r="AV12" s="161"/>
      <c r="AW12" s="161"/>
      <c r="AX12" s="161"/>
      <c r="AY12" s="161"/>
      <c r="AZ12" s="115" t="str">
        <f>IF(BJ8=FALSE,"",W12)</f>
        <v/>
      </c>
      <c r="BA12" s="115"/>
      <c r="BB12" s="115"/>
      <c r="BC12" s="115"/>
      <c r="BD12" s="115"/>
      <c r="BE12" s="115"/>
      <c r="BF12" s="115"/>
      <c r="BM12" s="2"/>
      <c r="BN12" s="2"/>
      <c r="BO12" s="2"/>
      <c r="BP12" s="2"/>
      <c r="BQ12" s="2"/>
      <c r="BR12" s="2"/>
      <c r="BS12" s="2"/>
      <c r="BT12" s="2"/>
      <c r="BU12" s="2"/>
      <c r="BV12" s="2"/>
      <c r="BW12" s="2"/>
      <c r="BX12" s="2"/>
    </row>
    <row r="13" spans="2:76" x14ac:dyDescent="0.25">
      <c r="B13" s="114" t="s">
        <v>2</v>
      </c>
      <c r="C13" s="114"/>
      <c r="D13" s="114"/>
      <c r="E13" s="114"/>
      <c r="F13" s="114"/>
      <c r="G13" s="114"/>
      <c r="H13" s="114"/>
      <c r="I13" s="114"/>
      <c r="J13" s="114"/>
      <c r="K13" s="114"/>
      <c r="L13" s="114"/>
      <c r="M13" s="158"/>
      <c r="N13" s="158"/>
      <c r="O13" s="158"/>
      <c r="P13" s="158"/>
      <c r="Q13" s="158"/>
      <c r="R13" s="158"/>
      <c r="S13" s="158"/>
      <c r="T13" s="158"/>
      <c r="U13" s="158"/>
      <c r="V13" s="158"/>
      <c r="W13" s="158"/>
      <c r="X13" s="158"/>
      <c r="Y13" s="158"/>
      <c r="Z13" s="158"/>
      <c r="AA13" s="158"/>
      <c r="AB13" s="158"/>
      <c r="AC13" s="158"/>
      <c r="AE13" s="114" t="s">
        <v>2</v>
      </c>
      <c r="AF13" s="114"/>
      <c r="AG13" s="114"/>
      <c r="AH13" s="114"/>
      <c r="AI13" s="114"/>
      <c r="AJ13" s="114"/>
      <c r="AK13" s="114"/>
      <c r="AL13" s="114"/>
      <c r="AM13" s="114"/>
      <c r="AN13" s="114"/>
      <c r="AO13" s="114"/>
      <c r="AP13" s="158" t="str">
        <f>IF(BJ8=FALSE,"",M13)</f>
        <v/>
      </c>
      <c r="AQ13" s="158"/>
      <c r="AR13" s="158"/>
      <c r="AS13" s="158"/>
      <c r="AT13" s="158"/>
      <c r="AU13" s="158"/>
      <c r="AV13" s="158"/>
      <c r="AW13" s="158"/>
      <c r="AX13" s="158"/>
      <c r="AY13" s="158"/>
      <c r="AZ13" s="158"/>
      <c r="BA13" s="158"/>
      <c r="BB13" s="158"/>
      <c r="BC13" s="158"/>
      <c r="BD13" s="158"/>
      <c r="BE13" s="158"/>
      <c r="BF13" s="158"/>
      <c r="BM13" s="2"/>
      <c r="BN13" s="2"/>
      <c r="BO13" s="2"/>
      <c r="BP13" s="2"/>
      <c r="BQ13" s="2"/>
      <c r="BR13" s="2"/>
      <c r="BS13" s="2"/>
      <c r="BT13" s="2"/>
      <c r="BU13" s="2"/>
      <c r="BV13" s="2"/>
      <c r="BW13" s="2"/>
      <c r="BX13" s="2"/>
    </row>
    <row r="14" spans="2:76" x14ac:dyDescent="0.25">
      <c r="B14" s="114" t="s">
        <v>7</v>
      </c>
      <c r="C14" s="114"/>
      <c r="D14" s="114"/>
      <c r="E14" s="114"/>
      <c r="F14" s="114"/>
      <c r="G14" s="114"/>
      <c r="H14" s="114"/>
      <c r="I14" s="114"/>
      <c r="J14" s="114"/>
      <c r="K14" s="114"/>
      <c r="L14" s="114"/>
      <c r="M14" s="157"/>
      <c r="N14" s="157"/>
      <c r="O14" s="157"/>
      <c r="P14" s="157"/>
      <c r="Q14" s="157"/>
      <c r="R14" s="157"/>
      <c r="S14" s="157"/>
      <c r="T14" s="157"/>
      <c r="U14" s="157"/>
      <c r="V14" s="157"/>
      <c r="W14" s="157"/>
      <c r="X14" s="157"/>
      <c r="Y14" s="157"/>
      <c r="Z14" s="157"/>
      <c r="AA14" s="157"/>
      <c r="AB14" s="157"/>
      <c r="AC14" s="157"/>
      <c r="AE14" s="114" t="s">
        <v>3</v>
      </c>
      <c r="AF14" s="114"/>
      <c r="AG14" s="114"/>
      <c r="AH14" s="114"/>
      <c r="AI14" s="114"/>
      <c r="AJ14" s="114"/>
      <c r="AK14" s="114"/>
      <c r="AL14" s="114"/>
      <c r="AM14" s="114"/>
      <c r="AN14" s="114"/>
      <c r="AO14" s="114"/>
      <c r="AP14" s="157" t="str">
        <f>IF(BJ8=FALSE,"",M14)</f>
        <v/>
      </c>
      <c r="AQ14" s="157"/>
      <c r="AR14" s="157"/>
      <c r="AS14" s="157"/>
      <c r="AT14" s="157"/>
      <c r="AU14" s="157"/>
      <c r="AV14" s="157"/>
      <c r="AW14" s="157"/>
      <c r="AX14" s="157"/>
      <c r="AY14" s="157"/>
      <c r="AZ14" s="157"/>
      <c r="BA14" s="157"/>
      <c r="BB14" s="157"/>
      <c r="BC14" s="157"/>
      <c r="BD14" s="157"/>
      <c r="BE14" s="157"/>
      <c r="BF14" s="157"/>
      <c r="BM14" s="2"/>
      <c r="BN14" s="2"/>
      <c r="BO14" s="2"/>
      <c r="BP14" s="2"/>
      <c r="BQ14" s="2"/>
      <c r="BR14" s="2"/>
      <c r="BS14" s="2"/>
      <c r="BT14" s="2"/>
      <c r="BU14" s="2"/>
      <c r="BV14" s="2"/>
      <c r="BW14" s="2"/>
      <c r="BX14" s="2"/>
    </row>
    <row r="15" spans="2:76" ht="6" customHeight="1" x14ac:dyDescent="0.2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5"/>
      <c r="BA15" s="5"/>
      <c r="BB15" s="5"/>
      <c r="BC15" s="5"/>
      <c r="BD15" s="5"/>
      <c r="BE15" s="5"/>
      <c r="BF15" s="5"/>
      <c r="BM15" s="2"/>
      <c r="BN15" s="2"/>
      <c r="BO15" s="2"/>
      <c r="BP15" s="2"/>
      <c r="BQ15" s="2"/>
      <c r="BR15" s="2"/>
      <c r="BS15" s="2"/>
      <c r="BT15" s="2"/>
      <c r="BU15" s="2"/>
      <c r="BV15" s="2"/>
      <c r="BW15" s="2"/>
      <c r="BX15" s="2"/>
    </row>
    <row r="16" spans="2:76" ht="6" customHeight="1" x14ac:dyDescent="0.25">
      <c r="BM16" s="2"/>
      <c r="BN16" s="2"/>
      <c r="BO16" s="2"/>
      <c r="BP16" s="2"/>
      <c r="BQ16" s="2"/>
      <c r="BR16" s="2"/>
      <c r="BS16" s="2"/>
      <c r="BT16" s="2"/>
      <c r="BU16" s="2"/>
      <c r="BV16" s="2"/>
      <c r="BW16" s="2"/>
      <c r="BX16" s="2"/>
    </row>
    <row r="17" spans="1:78" x14ac:dyDescent="0.25">
      <c r="B17" s="116" t="s">
        <v>19</v>
      </c>
      <c r="C17" s="116"/>
      <c r="D17" s="116"/>
      <c r="E17" s="116"/>
      <c r="F17" s="116"/>
      <c r="G17" s="117" t="s">
        <v>72</v>
      </c>
      <c r="H17" s="118"/>
      <c r="I17" s="118"/>
      <c r="J17" s="118"/>
      <c r="K17" s="118"/>
      <c r="L17" s="118"/>
      <c r="M17" s="118"/>
      <c r="N17" s="118"/>
      <c r="O17" s="118"/>
      <c r="P17" s="118"/>
      <c r="Q17" s="118"/>
      <c r="R17" s="118"/>
      <c r="S17" s="119"/>
      <c r="AL17" s="9"/>
      <c r="AM17" s="116" t="s">
        <v>20</v>
      </c>
      <c r="AN17" s="116"/>
      <c r="AO17" s="116"/>
      <c r="AP17" s="116"/>
      <c r="AQ17" s="116"/>
      <c r="AR17" s="116"/>
      <c r="AS17" s="116"/>
      <c r="AT17" s="120"/>
      <c r="AU17" s="121"/>
      <c r="AV17" s="121"/>
      <c r="AW17" s="121"/>
      <c r="AX17" s="121"/>
      <c r="AY17" s="121"/>
      <c r="AZ17" s="121"/>
      <c r="BA17" s="121"/>
      <c r="BB17" s="121"/>
      <c r="BC17" s="121"/>
      <c r="BD17" s="121"/>
      <c r="BE17" s="121"/>
      <c r="BF17" s="122"/>
      <c r="BM17" s="2"/>
      <c r="BN17" s="2"/>
      <c r="BO17" s="2"/>
      <c r="BP17" s="2"/>
      <c r="BQ17" s="2"/>
      <c r="BR17" s="2"/>
      <c r="BS17" s="2"/>
      <c r="BT17" s="2"/>
      <c r="BU17" s="2"/>
      <c r="BV17" s="2"/>
      <c r="BW17" s="2"/>
      <c r="BX17" s="2"/>
    </row>
    <row r="18" spans="1:78" ht="6" customHeight="1" x14ac:dyDescent="0.2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5"/>
      <c r="BA18" s="5"/>
      <c r="BB18" s="5"/>
      <c r="BC18" s="5"/>
      <c r="BD18" s="5"/>
      <c r="BE18" s="5"/>
      <c r="BF18" s="5"/>
      <c r="BM18" s="2"/>
      <c r="BN18" s="2"/>
      <c r="BO18" s="2"/>
      <c r="BP18" s="2"/>
      <c r="BQ18" s="2"/>
      <c r="BR18" s="2"/>
      <c r="BS18" s="2"/>
      <c r="BT18" s="2"/>
      <c r="BU18" s="2"/>
      <c r="BV18" s="2"/>
      <c r="BW18" s="2"/>
      <c r="BX18" s="2"/>
    </row>
    <row r="19" spans="1:78" ht="6" customHeight="1" x14ac:dyDescent="0.25">
      <c r="BM19" s="2"/>
      <c r="BN19" s="2"/>
      <c r="BO19" s="2"/>
      <c r="BP19" s="2"/>
      <c r="BQ19" s="2"/>
      <c r="BR19" s="2"/>
      <c r="BS19" s="2"/>
      <c r="BT19" s="2"/>
      <c r="BU19" s="2"/>
      <c r="BV19" s="2"/>
      <c r="BW19" s="2"/>
      <c r="BX19" s="2"/>
    </row>
    <row r="20" spans="1:78" x14ac:dyDescent="0.25">
      <c r="B20" s="36" t="s">
        <v>110</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37"/>
      <c r="BA20" s="37"/>
      <c r="BB20" s="37"/>
      <c r="BC20" s="37"/>
      <c r="BD20" s="37"/>
      <c r="BE20" s="37"/>
      <c r="BF20" s="37"/>
      <c r="BM20" s="2"/>
      <c r="BN20" s="2"/>
      <c r="BO20" s="2"/>
      <c r="BP20" s="2"/>
      <c r="BQ20" s="2"/>
      <c r="BR20" s="2"/>
      <c r="BS20" s="2"/>
      <c r="BT20" s="2"/>
      <c r="BU20" s="2"/>
      <c r="BV20" s="2"/>
      <c r="BW20" s="2"/>
      <c r="BX20" s="2"/>
    </row>
    <row r="21" spans="1:78" s="7" customFormat="1" x14ac:dyDescent="0.25">
      <c r="B21" s="38" t="s">
        <v>203</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37"/>
      <c r="BA21" s="37"/>
      <c r="BB21" s="37"/>
      <c r="BC21" s="37"/>
      <c r="BD21" s="37"/>
      <c r="BE21" s="37"/>
      <c r="BF21" s="37"/>
      <c r="BJ21" s="1"/>
      <c r="BK21" s="1"/>
      <c r="BL21" s="1"/>
    </row>
    <row r="22" spans="1:78" x14ac:dyDescent="0.25">
      <c r="B22" s="124" t="s">
        <v>70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M22" s="2"/>
      <c r="BN22" s="2"/>
      <c r="BO22" s="2"/>
      <c r="BP22" s="2"/>
      <c r="BQ22" s="2"/>
      <c r="BR22" s="2"/>
      <c r="BS22" s="2"/>
      <c r="BT22" s="2"/>
      <c r="BU22" s="2"/>
      <c r="BV22" s="2"/>
      <c r="BW22" s="2"/>
      <c r="BX22" s="2"/>
    </row>
    <row r="23" spans="1:78" s="10" customFormat="1" ht="35.450000000000003" customHeight="1" x14ac:dyDescent="0.25">
      <c r="B23" s="123" t="s">
        <v>204</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J23" s="11"/>
      <c r="BK23" s="11"/>
      <c r="BL23" s="42"/>
    </row>
    <row r="24" spans="1:78" ht="49.5" customHeight="1" x14ac:dyDescent="0.25">
      <c r="A24" s="46"/>
      <c r="B24" s="46"/>
      <c r="C24" s="91" t="s">
        <v>160</v>
      </c>
      <c r="D24" s="94"/>
      <c r="E24" s="94"/>
      <c r="F24" s="94"/>
      <c r="G24" s="91" t="s">
        <v>161</v>
      </c>
      <c r="H24" s="92"/>
      <c r="I24" s="92"/>
      <c r="J24" s="93"/>
      <c r="K24" s="91" t="s">
        <v>162</v>
      </c>
      <c r="L24" s="92"/>
      <c r="M24" s="92"/>
      <c r="N24" s="93"/>
      <c r="O24" s="91" t="s">
        <v>163</v>
      </c>
      <c r="P24" s="94"/>
      <c r="Q24" s="94"/>
      <c r="R24" s="95"/>
      <c r="S24" s="91" t="s">
        <v>164</v>
      </c>
      <c r="T24" s="94"/>
      <c r="U24" s="94"/>
      <c r="V24" s="95"/>
      <c r="W24" s="91" t="s">
        <v>165</v>
      </c>
      <c r="X24" s="94"/>
      <c r="Y24" s="94"/>
      <c r="Z24" s="95"/>
      <c r="AA24" s="91" t="s">
        <v>166</v>
      </c>
      <c r="AB24" s="94"/>
      <c r="AC24" s="94"/>
      <c r="AD24" s="95"/>
      <c r="AE24" s="91" t="s">
        <v>167</v>
      </c>
      <c r="AF24" s="94"/>
      <c r="AG24" s="94"/>
      <c r="AH24" s="95"/>
      <c r="AI24" s="91" t="s">
        <v>168</v>
      </c>
      <c r="AJ24" s="94"/>
      <c r="AK24" s="94"/>
      <c r="AL24" s="95"/>
      <c r="AM24" s="91" t="s">
        <v>169</v>
      </c>
      <c r="AN24" s="94"/>
      <c r="AO24" s="94"/>
      <c r="AP24" s="95"/>
      <c r="AQ24" s="91" t="s">
        <v>170</v>
      </c>
      <c r="AR24" s="94"/>
      <c r="AS24" s="94"/>
      <c r="AT24" s="95"/>
      <c r="AU24" s="91" t="s">
        <v>171</v>
      </c>
      <c r="AV24" s="94"/>
      <c r="AW24" s="94"/>
      <c r="AX24" s="95"/>
      <c r="AY24" s="91" t="s">
        <v>172</v>
      </c>
      <c r="AZ24" s="94"/>
      <c r="BA24" s="94"/>
      <c r="BB24" s="95"/>
      <c r="BC24" s="2"/>
      <c r="BD24" s="32"/>
      <c r="BE24" s="32"/>
      <c r="BF24" s="2"/>
      <c r="BH24" s="1"/>
      <c r="BJ24" s="2"/>
      <c r="BK24" s="2"/>
      <c r="BL24" s="2"/>
      <c r="BM24" s="2"/>
      <c r="BN24" s="2"/>
      <c r="BO24" s="2"/>
      <c r="BP24" s="2"/>
      <c r="BQ24" s="2"/>
      <c r="BR24" s="2"/>
      <c r="BS24" s="2"/>
      <c r="BT24" s="2"/>
      <c r="BU24" s="2"/>
      <c r="BV24" s="2"/>
      <c r="BW24" s="2"/>
      <c r="BX24" s="2"/>
    </row>
    <row r="25" spans="1:78" ht="14.25" customHeight="1" x14ac:dyDescent="0.25">
      <c r="A25" s="46"/>
      <c r="B25" s="46"/>
      <c r="C25" s="90"/>
      <c r="D25" s="78"/>
      <c r="E25" s="78"/>
      <c r="F25" s="78"/>
      <c r="G25" s="90"/>
      <c r="H25" s="78"/>
      <c r="I25" s="78"/>
      <c r="J25" s="79"/>
      <c r="K25" s="90"/>
      <c r="L25" s="78"/>
      <c r="M25" s="78"/>
      <c r="N25" s="79"/>
      <c r="O25" s="90"/>
      <c r="P25" s="78"/>
      <c r="Q25" s="78"/>
      <c r="R25" s="79"/>
      <c r="S25" s="90"/>
      <c r="T25" s="78"/>
      <c r="U25" s="78"/>
      <c r="V25" s="79"/>
      <c r="W25" s="90"/>
      <c r="X25" s="78"/>
      <c r="Y25" s="78"/>
      <c r="Z25" s="79"/>
      <c r="AA25" s="90"/>
      <c r="AB25" s="78"/>
      <c r="AC25" s="78"/>
      <c r="AD25" s="79"/>
      <c r="AE25" s="90"/>
      <c r="AF25" s="78"/>
      <c r="AG25" s="78"/>
      <c r="AH25" s="79"/>
      <c r="AI25" s="90"/>
      <c r="AJ25" s="78"/>
      <c r="AK25" s="78"/>
      <c r="AL25" s="79"/>
      <c r="AM25" s="90"/>
      <c r="AN25" s="78"/>
      <c r="AO25" s="78"/>
      <c r="AP25" s="79"/>
      <c r="AQ25" s="90"/>
      <c r="AR25" s="78"/>
      <c r="AS25" s="78"/>
      <c r="AT25" s="79"/>
      <c r="AU25" s="90"/>
      <c r="AV25" s="78"/>
      <c r="AW25" s="78"/>
      <c r="AX25" s="79"/>
      <c r="AY25" s="90"/>
      <c r="AZ25" s="78"/>
      <c r="BA25" s="78"/>
      <c r="BB25" s="79"/>
      <c r="BC25" s="2"/>
      <c r="BD25" s="17"/>
      <c r="BE25" s="17"/>
      <c r="BF25" s="2"/>
      <c r="BH25" s="1"/>
      <c r="BJ25" s="2"/>
      <c r="BK25" s="2"/>
      <c r="BL25" s="2"/>
      <c r="BM25" s="2"/>
      <c r="BN25" s="2"/>
      <c r="BO25" s="2"/>
      <c r="BP25" s="2"/>
      <c r="BQ25" s="2"/>
      <c r="BR25" s="2"/>
      <c r="BS25" s="2"/>
      <c r="BT25" s="2"/>
      <c r="BU25" s="2"/>
      <c r="BV25" s="2"/>
      <c r="BW25" s="2"/>
      <c r="BX25" s="2"/>
    </row>
    <row r="26" spans="1:78" ht="11.25" hidden="1" customHeight="1" x14ac:dyDescent="0.25">
      <c r="B26" s="53"/>
      <c r="C26" s="96">
        <f>19.5*C25</f>
        <v>0</v>
      </c>
      <c r="D26" s="97"/>
      <c r="E26" s="97"/>
      <c r="F26" s="97"/>
      <c r="G26" s="96">
        <f t="shared" ref="G26" si="0">19.5*G25</f>
        <v>0</v>
      </c>
      <c r="H26" s="97"/>
      <c r="I26" s="97"/>
      <c r="J26" s="97"/>
      <c r="K26" s="96">
        <f t="shared" ref="K26" si="1">19.5*K25</f>
        <v>0</v>
      </c>
      <c r="L26" s="97"/>
      <c r="M26" s="97"/>
      <c r="N26" s="97"/>
      <c r="O26" s="96">
        <f t="shared" ref="O26" si="2">19.5*O25</f>
        <v>0</v>
      </c>
      <c r="P26" s="97"/>
      <c r="Q26" s="97"/>
      <c r="R26" s="97"/>
      <c r="S26" s="96">
        <f t="shared" ref="S26" si="3">19.5*S25</f>
        <v>0</v>
      </c>
      <c r="T26" s="97"/>
      <c r="U26" s="97"/>
      <c r="V26" s="97"/>
      <c r="W26" s="96">
        <f t="shared" ref="W26" si="4">19.5*W25</f>
        <v>0</v>
      </c>
      <c r="X26" s="97"/>
      <c r="Y26" s="97"/>
      <c r="Z26" s="97"/>
      <c r="AA26" s="96">
        <f t="shared" ref="AA26" si="5">19.5*AA25</f>
        <v>0</v>
      </c>
      <c r="AB26" s="97"/>
      <c r="AC26" s="97"/>
      <c r="AD26" s="97"/>
      <c r="AE26" s="96">
        <f t="shared" ref="AE26" si="6">19.5*AE25</f>
        <v>0</v>
      </c>
      <c r="AF26" s="97"/>
      <c r="AG26" s="97"/>
      <c r="AH26" s="97"/>
      <c r="AI26" s="96">
        <f t="shared" ref="AI26" si="7">19.5*AI25</f>
        <v>0</v>
      </c>
      <c r="AJ26" s="97"/>
      <c r="AK26" s="97"/>
      <c r="AL26" s="97"/>
      <c r="AM26" s="96">
        <f t="shared" ref="AM26" si="8">19.5*AM25</f>
        <v>0</v>
      </c>
      <c r="AN26" s="97"/>
      <c r="AO26" s="97"/>
      <c r="AP26" s="97"/>
      <c r="AQ26" s="96">
        <f t="shared" ref="AQ26" si="9">19.5*AQ25</f>
        <v>0</v>
      </c>
      <c r="AR26" s="97"/>
      <c r="AS26" s="97"/>
      <c r="AT26" s="97"/>
      <c r="AU26" s="96">
        <f t="shared" ref="AU26" si="10">19.5*AU25</f>
        <v>0</v>
      </c>
      <c r="AV26" s="97"/>
      <c r="AW26" s="97"/>
      <c r="AX26" s="97"/>
      <c r="AY26" s="96">
        <f t="shared" ref="AY26" si="11">19.5*AY25</f>
        <v>0</v>
      </c>
      <c r="AZ26" s="97"/>
      <c r="BA26" s="97"/>
      <c r="BB26" s="97"/>
      <c r="BC26" s="17"/>
      <c r="BD26" s="31"/>
      <c r="BE26" s="31"/>
      <c r="BF26" s="31"/>
      <c r="BJ26" s="2"/>
      <c r="BK26" s="2"/>
      <c r="BM26" s="2"/>
      <c r="BN26" s="2"/>
      <c r="BO26" s="2"/>
      <c r="BP26" s="2"/>
      <c r="BQ26" s="2"/>
      <c r="BR26" s="2"/>
      <c r="BS26" s="2"/>
      <c r="BT26" s="2"/>
      <c r="BU26" s="2"/>
      <c r="BV26" s="2"/>
      <c r="BW26" s="2"/>
      <c r="BX26" s="2"/>
    </row>
    <row r="27" spans="1:78" s="40" customFormat="1" ht="15.75" x14ac:dyDescent="0.25">
      <c r="C27" s="39"/>
      <c r="D27" s="39"/>
      <c r="E27" s="39"/>
      <c r="F27" s="39"/>
      <c r="G27" s="39"/>
      <c r="H27" s="126" t="s">
        <v>111</v>
      </c>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7"/>
      <c r="BB27" s="127"/>
      <c r="BC27" s="127"/>
      <c r="BD27" s="127"/>
      <c r="BE27" s="127"/>
      <c r="BF27" s="127"/>
      <c r="BL27" s="1"/>
    </row>
    <row r="28" spans="1:78" x14ac:dyDescent="0.25">
      <c r="B28" s="125" t="s">
        <v>66</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J28" s="2"/>
      <c r="BK28" s="2"/>
      <c r="BM28" s="2"/>
      <c r="BN28" s="2"/>
      <c r="BO28" s="2"/>
      <c r="BP28" s="2"/>
      <c r="BQ28" s="2"/>
      <c r="BR28" s="2"/>
      <c r="BS28" s="2"/>
      <c r="BT28" s="2"/>
      <c r="BU28" s="2"/>
      <c r="BV28" s="2"/>
      <c r="BW28" s="2"/>
      <c r="BX28" s="2"/>
    </row>
    <row r="29" spans="1:78" ht="15.75" x14ac:dyDescent="0.25">
      <c r="A29" s="12"/>
      <c r="B29" s="12"/>
      <c r="C29" s="12"/>
      <c r="D29" s="12"/>
      <c r="E29" s="12"/>
      <c r="F29" s="12"/>
      <c r="G29" s="83" t="s">
        <v>11</v>
      </c>
      <c r="H29" s="84"/>
      <c r="I29" s="84"/>
      <c r="J29" s="85"/>
      <c r="K29" s="83" t="s">
        <v>16</v>
      </c>
      <c r="L29" s="84"/>
      <c r="M29" s="84"/>
      <c r="N29" s="84"/>
      <c r="O29" s="84"/>
      <c r="P29" s="85"/>
      <c r="Q29" s="83" t="s">
        <v>14</v>
      </c>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5"/>
      <c r="AU29" s="86" t="s">
        <v>12</v>
      </c>
      <c r="AV29" s="86"/>
      <c r="AW29" s="86"/>
      <c r="AX29" s="86"/>
      <c r="AY29" s="83"/>
      <c r="AZ29" s="128">
        <f>SUM(H25:M26)</f>
        <v>0</v>
      </c>
      <c r="BA29" s="127"/>
      <c r="BB29" s="127"/>
      <c r="BC29" s="127"/>
      <c r="BD29" s="127"/>
      <c r="BE29" s="127"/>
      <c r="BF29" s="12"/>
      <c r="BG29" s="12"/>
      <c r="BH29" s="1"/>
      <c r="BI29" s="1"/>
      <c r="BJ29" s="1" t="s">
        <v>137</v>
      </c>
      <c r="BK29" s="1" t="s">
        <v>138</v>
      </c>
      <c r="BL29" s="1" t="s">
        <v>139</v>
      </c>
      <c r="BM29" s="1" t="s">
        <v>140</v>
      </c>
      <c r="BN29" s="41" t="s">
        <v>141</v>
      </c>
      <c r="BO29" s="1" t="s">
        <v>139</v>
      </c>
      <c r="BP29" s="1" t="s">
        <v>142</v>
      </c>
      <c r="BQ29" s="1" t="s">
        <v>143</v>
      </c>
      <c r="BR29" s="1" t="s">
        <v>138</v>
      </c>
      <c r="BS29" s="1" t="s">
        <v>144</v>
      </c>
      <c r="BT29" s="1" t="s">
        <v>143</v>
      </c>
      <c r="BU29" s="1" t="s">
        <v>145</v>
      </c>
      <c r="BV29" s="1" t="s">
        <v>146</v>
      </c>
      <c r="BW29" s="2"/>
      <c r="BX29" s="2"/>
    </row>
    <row r="30" spans="1:78" s="41" customFormat="1" ht="15.75" x14ac:dyDescent="0.25">
      <c r="A30" s="12"/>
      <c r="B30" s="12"/>
      <c r="C30" s="12"/>
      <c r="D30" s="12"/>
      <c r="E30" s="12"/>
      <c r="F30" s="12"/>
      <c r="G30" s="77"/>
      <c r="H30" s="78"/>
      <c r="I30" s="78"/>
      <c r="J30" s="79"/>
      <c r="K30" s="71" t="s">
        <v>156</v>
      </c>
      <c r="L30" s="72"/>
      <c r="M30" s="72"/>
      <c r="N30" s="72"/>
      <c r="O30" s="72"/>
      <c r="P30" s="73"/>
      <c r="Q30" s="80" t="s">
        <v>158</v>
      </c>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2"/>
      <c r="AU30" s="66" t="s">
        <v>113</v>
      </c>
      <c r="AV30" s="66"/>
      <c r="AW30" s="66"/>
      <c r="AX30" s="66"/>
      <c r="AY30" s="66"/>
      <c r="AZ30" s="48"/>
      <c r="BA30" s="48"/>
      <c r="BB30" s="48"/>
      <c r="BC30" s="48"/>
      <c r="BD30" s="48"/>
      <c r="BE30" s="48"/>
      <c r="BF30" s="12"/>
      <c r="BG30" s="12"/>
      <c r="BH30" s="1"/>
      <c r="BI30" s="1"/>
      <c r="BJ30" s="1" t="s">
        <v>159</v>
      </c>
      <c r="BK30" s="1">
        <f>BR30</f>
        <v>0</v>
      </c>
      <c r="BL30" s="1">
        <f>BV30</f>
        <v>0</v>
      </c>
      <c r="BM30" s="46">
        <f>C25</f>
        <v>0</v>
      </c>
      <c r="BN30" s="46">
        <f t="shared" ref="BN30" si="12">BM30/25</f>
        <v>0</v>
      </c>
      <c r="BO30" s="1">
        <f t="shared" ref="BO30" si="13">IF(BN30=0,0,IF(BN30&lt;1,1,ROUNDDOWN(BN30,0)))</f>
        <v>0</v>
      </c>
      <c r="BP30" s="1">
        <f t="shared" ref="BP30" si="14">BO30*25</f>
        <v>0</v>
      </c>
      <c r="BQ30" s="1">
        <f t="shared" ref="BQ30" si="15">IF(BM30-BP30&lt;0,0,BM30-BP30)</f>
        <v>0</v>
      </c>
      <c r="BR30" s="1">
        <f t="shared" ref="BR30" si="16">IF(BQ30&lt;=20,ROUNDUP(BQ30/5,0),0)</f>
        <v>0</v>
      </c>
      <c r="BS30" s="1">
        <f t="shared" ref="BS30" si="17">5*BR30</f>
        <v>0</v>
      </c>
      <c r="BT30" s="1">
        <f t="shared" ref="BT30" si="18">IF(BM30-BP30-BS30&lt;0,0,BM30-BP30-BS30)</f>
        <v>0</v>
      </c>
      <c r="BU30" s="1">
        <f t="shared" ref="BU30" si="19">IF(BT30&gt;0,1,0)</f>
        <v>0</v>
      </c>
      <c r="BV30" s="1">
        <f t="shared" ref="BV30" si="20">BU30+BO30</f>
        <v>0</v>
      </c>
      <c r="BW30" s="46"/>
      <c r="BX30" s="46"/>
      <c r="BY30" s="46"/>
      <c r="BZ30" s="46"/>
    </row>
    <row r="31" spans="1:78" ht="15.75" x14ac:dyDescent="0.25">
      <c r="A31" s="12"/>
      <c r="B31" s="12"/>
      <c r="C31" s="12"/>
      <c r="D31" s="12"/>
      <c r="E31" s="12"/>
      <c r="F31" s="12"/>
      <c r="G31" s="77"/>
      <c r="H31" s="78"/>
      <c r="I31" s="78"/>
      <c r="J31" s="79"/>
      <c r="K31" s="71" t="s">
        <v>157</v>
      </c>
      <c r="L31" s="72"/>
      <c r="M31" s="72"/>
      <c r="N31" s="72"/>
      <c r="O31" s="72"/>
      <c r="P31" s="73"/>
      <c r="Q31" s="80" t="s">
        <v>158</v>
      </c>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2"/>
      <c r="AU31" s="66" t="s">
        <v>13</v>
      </c>
      <c r="AV31" s="66"/>
      <c r="AW31" s="66"/>
      <c r="AX31" s="66"/>
      <c r="AY31" s="66"/>
      <c r="AZ31" s="48"/>
      <c r="BA31" s="48"/>
      <c r="BB31" s="48"/>
      <c r="BC31" s="48"/>
      <c r="BD31" s="48"/>
      <c r="BE31" s="48"/>
      <c r="BF31" s="12"/>
      <c r="BH31" s="1"/>
      <c r="BI31" s="1"/>
      <c r="BJ31" s="1">
        <v>1</v>
      </c>
      <c r="BK31" s="1">
        <f>BR31</f>
        <v>0</v>
      </c>
      <c r="BL31" s="1">
        <f>BV31</f>
        <v>0</v>
      </c>
      <c r="BM31" s="41">
        <f>G25</f>
        <v>0</v>
      </c>
      <c r="BN31" s="41">
        <f t="shared" ref="BN31:BN38" si="21">BM31/25</f>
        <v>0</v>
      </c>
      <c r="BO31" s="1">
        <f t="shared" ref="BO31:BO38" si="22">IF(BN31=0,0,IF(BN31&lt;1,1,ROUNDDOWN(BN31,0)))</f>
        <v>0</v>
      </c>
      <c r="BP31" s="1">
        <f t="shared" ref="BP31:BP38" si="23">BO31*25</f>
        <v>0</v>
      </c>
      <c r="BQ31" s="1">
        <f t="shared" ref="BQ31:BQ38" si="24">IF(BM31-BP31&lt;0,0,BM31-BP31)</f>
        <v>0</v>
      </c>
      <c r="BR31" s="1">
        <f t="shared" ref="BR31:BR38" si="25">IF(BQ31&lt;=20,ROUNDUP(BQ31/5,0),0)</f>
        <v>0</v>
      </c>
      <c r="BS31" s="1">
        <f t="shared" ref="BS31:BS38" si="26">5*BR31</f>
        <v>0</v>
      </c>
      <c r="BT31" s="1">
        <f t="shared" ref="BT31:BT38" si="27">IF(BM31-BP31-BS31&lt;0,0,BM31-BP31-BS31)</f>
        <v>0</v>
      </c>
      <c r="BU31" s="1">
        <f t="shared" ref="BU31:BU38" si="28">IF(BT31&gt;0,1,0)</f>
        <v>0</v>
      </c>
      <c r="BV31" s="1">
        <f t="shared" ref="BV31:BV38" si="29">BU31+BO31</f>
        <v>0</v>
      </c>
      <c r="BW31" s="41"/>
      <c r="BX31" s="41"/>
      <c r="BY31" s="41"/>
      <c r="BZ31" s="41"/>
    </row>
    <row r="32" spans="1:78" s="41" customFormat="1" ht="15.75" x14ac:dyDescent="0.25">
      <c r="A32" s="12"/>
      <c r="B32" s="12"/>
      <c r="C32" s="12"/>
      <c r="D32" s="12"/>
      <c r="E32" s="12"/>
      <c r="F32" s="12"/>
      <c r="G32" s="77"/>
      <c r="H32" s="78"/>
      <c r="I32" s="78"/>
      <c r="J32" s="79"/>
      <c r="K32" s="71" t="s">
        <v>112</v>
      </c>
      <c r="L32" s="72"/>
      <c r="M32" s="72"/>
      <c r="N32" s="72"/>
      <c r="O32" s="72"/>
      <c r="P32" s="73"/>
      <c r="Q32" s="80" t="s">
        <v>29</v>
      </c>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2"/>
      <c r="AU32" s="66" t="s">
        <v>113</v>
      </c>
      <c r="AV32" s="66"/>
      <c r="AW32" s="66"/>
      <c r="AX32" s="66"/>
      <c r="AY32" s="66"/>
      <c r="AZ32" s="44"/>
      <c r="BA32" s="44"/>
      <c r="BB32" s="44"/>
      <c r="BC32" s="44"/>
      <c r="BD32" s="44"/>
      <c r="BE32" s="44"/>
      <c r="BF32" s="12"/>
      <c r="BH32" s="1"/>
      <c r="BI32" s="1"/>
      <c r="BJ32" s="1">
        <v>2</v>
      </c>
      <c r="BK32" s="1">
        <f t="shared" ref="BK32:BK38" si="30">BR32</f>
        <v>0</v>
      </c>
      <c r="BL32" s="1">
        <f t="shared" ref="BL32:BL38" si="31">BV32</f>
        <v>0</v>
      </c>
      <c r="BM32" s="41">
        <f>K25</f>
        <v>0</v>
      </c>
      <c r="BN32" s="41">
        <f t="shared" si="21"/>
        <v>0</v>
      </c>
      <c r="BO32" s="1">
        <f t="shared" si="22"/>
        <v>0</v>
      </c>
      <c r="BP32" s="1">
        <f t="shared" si="23"/>
        <v>0</v>
      </c>
      <c r="BQ32" s="1">
        <f t="shared" si="24"/>
        <v>0</v>
      </c>
      <c r="BR32" s="1">
        <f t="shared" si="25"/>
        <v>0</v>
      </c>
      <c r="BS32" s="1">
        <f t="shared" si="26"/>
        <v>0</v>
      </c>
      <c r="BT32" s="1">
        <f t="shared" si="27"/>
        <v>0</v>
      </c>
      <c r="BU32" s="1">
        <f t="shared" si="28"/>
        <v>0</v>
      </c>
      <c r="BV32" s="1">
        <f t="shared" si="29"/>
        <v>0</v>
      </c>
      <c r="BW32" s="2"/>
      <c r="BX32" s="2"/>
      <c r="BY32" s="2"/>
      <c r="BZ32" s="2"/>
    </row>
    <row r="33" spans="1:79" x14ac:dyDescent="0.25">
      <c r="B33" s="14"/>
      <c r="C33" s="14"/>
      <c r="D33" s="14"/>
      <c r="E33" s="14"/>
      <c r="F33" s="14"/>
      <c r="G33" s="77"/>
      <c r="H33" s="78"/>
      <c r="I33" s="78"/>
      <c r="J33" s="79"/>
      <c r="K33" s="71" t="s">
        <v>21</v>
      </c>
      <c r="L33" s="72"/>
      <c r="M33" s="72"/>
      <c r="N33" s="72"/>
      <c r="O33" s="72"/>
      <c r="P33" s="73"/>
      <c r="Q33" s="80" t="s">
        <v>29</v>
      </c>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2"/>
      <c r="AU33" s="66" t="s">
        <v>13</v>
      </c>
      <c r="AV33" s="66"/>
      <c r="AW33" s="66"/>
      <c r="AX33" s="66"/>
      <c r="AY33" s="66"/>
      <c r="AZ33" s="15"/>
      <c r="BA33" s="15"/>
      <c r="BB33" s="15"/>
      <c r="BC33" s="15"/>
      <c r="BD33" s="15"/>
      <c r="BE33" s="15"/>
      <c r="BF33" s="2"/>
      <c r="BH33" s="1"/>
      <c r="BI33" s="1"/>
      <c r="BJ33" s="1">
        <v>3</v>
      </c>
      <c r="BK33" s="1">
        <f t="shared" si="30"/>
        <v>0</v>
      </c>
      <c r="BL33" s="1">
        <f t="shared" si="31"/>
        <v>0</v>
      </c>
      <c r="BM33" s="41">
        <f>O25</f>
        <v>0</v>
      </c>
      <c r="BN33" s="41">
        <f t="shared" si="21"/>
        <v>0</v>
      </c>
      <c r="BO33" s="1">
        <f t="shared" si="22"/>
        <v>0</v>
      </c>
      <c r="BP33" s="1">
        <f t="shared" si="23"/>
        <v>0</v>
      </c>
      <c r="BQ33" s="1">
        <f t="shared" si="24"/>
        <v>0</v>
      </c>
      <c r="BR33" s="1">
        <f t="shared" si="25"/>
        <v>0</v>
      </c>
      <c r="BS33" s="1">
        <f t="shared" si="26"/>
        <v>0</v>
      </c>
      <c r="BT33" s="1">
        <f t="shared" si="27"/>
        <v>0</v>
      </c>
      <c r="BU33" s="1">
        <f t="shared" si="28"/>
        <v>0</v>
      </c>
      <c r="BV33" s="1">
        <f t="shared" si="29"/>
        <v>0</v>
      </c>
      <c r="BW33" s="41"/>
      <c r="BX33" s="41"/>
      <c r="BY33" s="41"/>
      <c r="BZ33" s="41"/>
    </row>
    <row r="34" spans="1:79" s="41" customFormat="1" x14ac:dyDescent="0.25">
      <c r="B34" s="14"/>
      <c r="C34" s="14"/>
      <c r="D34" s="14"/>
      <c r="E34" s="14"/>
      <c r="F34" s="14"/>
      <c r="G34" s="77"/>
      <c r="H34" s="78"/>
      <c r="I34" s="78"/>
      <c r="J34" s="79"/>
      <c r="K34" s="71" t="s">
        <v>114</v>
      </c>
      <c r="L34" s="72"/>
      <c r="M34" s="72"/>
      <c r="N34" s="72"/>
      <c r="O34" s="72"/>
      <c r="P34" s="73"/>
      <c r="Q34" s="80" t="s">
        <v>30</v>
      </c>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2"/>
      <c r="AU34" s="66" t="s">
        <v>113</v>
      </c>
      <c r="AV34" s="66"/>
      <c r="AW34" s="66"/>
      <c r="AX34" s="66"/>
      <c r="AY34" s="66"/>
      <c r="AZ34" s="15"/>
      <c r="BA34" s="15"/>
      <c r="BB34" s="15"/>
      <c r="BC34" s="15"/>
      <c r="BD34" s="15"/>
      <c r="BE34" s="15"/>
      <c r="BH34" s="1"/>
      <c r="BI34" s="1"/>
      <c r="BJ34" s="1">
        <v>4</v>
      </c>
      <c r="BK34" s="1">
        <f t="shared" si="30"/>
        <v>0</v>
      </c>
      <c r="BL34" s="1">
        <f t="shared" si="31"/>
        <v>0</v>
      </c>
      <c r="BM34" s="41">
        <f>S25</f>
        <v>0</v>
      </c>
      <c r="BN34" s="41">
        <f t="shared" si="21"/>
        <v>0</v>
      </c>
      <c r="BO34" s="1">
        <f t="shared" si="22"/>
        <v>0</v>
      </c>
      <c r="BP34" s="1">
        <f t="shared" si="23"/>
        <v>0</v>
      </c>
      <c r="BQ34" s="1">
        <f t="shared" si="24"/>
        <v>0</v>
      </c>
      <c r="BR34" s="1">
        <f t="shared" si="25"/>
        <v>0</v>
      </c>
      <c r="BS34" s="1">
        <f t="shared" si="26"/>
        <v>0</v>
      </c>
      <c r="BT34" s="1">
        <f t="shared" si="27"/>
        <v>0</v>
      </c>
      <c r="BU34" s="1">
        <f t="shared" si="28"/>
        <v>0</v>
      </c>
      <c r="BV34" s="1">
        <f t="shared" si="29"/>
        <v>0</v>
      </c>
      <c r="BW34" s="2"/>
      <c r="BX34" s="2"/>
      <c r="BY34" s="2"/>
      <c r="BZ34" s="2"/>
    </row>
    <row r="35" spans="1:79" x14ac:dyDescent="0.25">
      <c r="B35" s="14"/>
      <c r="C35" s="14"/>
      <c r="D35" s="14"/>
      <c r="E35" s="14"/>
      <c r="F35" s="14"/>
      <c r="G35" s="74"/>
      <c r="H35" s="75"/>
      <c r="I35" s="75"/>
      <c r="J35" s="76"/>
      <c r="K35" s="71" t="s">
        <v>22</v>
      </c>
      <c r="L35" s="72"/>
      <c r="M35" s="72"/>
      <c r="N35" s="72"/>
      <c r="O35" s="72"/>
      <c r="P35" s="73"/>
      <c r="Q35" s="80" t="s">
        <v>30</v>
      </c>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2"/>
      <c r="AU35" s="66" t="s">
        <v>13</v>
      </c>
      <c r="AV35" s="66"/>
      <c r="AW35" s="66"/>
      <c r="AX35" s="66"/>
      <c r="AY35" s="66"/>
      <c r="AZ35" s="15"/>
      <c r="BA35" s="15"/>
      <c r="BB35" s="15"/>
      <c r="BC35" s="15"/>
      <c r="BD35" s="15"/>
      <c r="BE35" s="15"/>
      <c r="BF35" s="2"/>
      <c r="BH35" s="1"/>
      <c r="BI35" s="1"/>
      <c r="BJ35" s="1">
        <v>5</v>
      </c>
      <c r="BK35" s="1">
        <f t="shared" si="30"/>
        <v>0</v>
      </c>
      <c r="BL35" s="1">
        <f t="shared" si="31"/>
        <v>0</v>
      </c>
      <c r="BM35" s="41">
        <f>W25</f>
        <v>0</v>
      </c>
      <c r="BN35" s="41">
        <f t="shared" si="21"/>
        <v>0</v>
      </c>
      <c r="BO35" s="1">
        <f t="shared" si="22"/>
        <v>0</v>
      </c>
      <c r="BP35" s="1">
        <f t="shared" si="23"/>
        <v>0</v>
      </c>
      <c r="BQ35" s="1">
        <f t="shared" si="24"/>
        <v>0</v>
      </c>
      <c r="BR35" s="1">
        <f t="shared" si="25"/>
        <v>0</v>
      </c>
      <c r="BS35" s="1">
        <f t="shared" si="26"/>
        <v>0</v>
      </c>
      <c r="BT35" s="1">
        <f t="shared" si="27"/>
        <v>0</v>
      </c>
      <c r="BU35" s="1">
        <f t="shared" si="28"/>
        <v>0</v>
      </c>
      <c r="BV35" s="1">
        <f t="shared" si="29"/>
        <v>0</v>
      </c>
      <c r="BW35" s="41"/>
      <c r="BX35" s="41"/>
      <c r="BY35" s="41"/>
      <c r="BZ35" s="41"/>
    </row>
    <row r="36" spans="1:79" s="41" customFormat="1" x14ac:dyDescent="0.25">
      <c r="B36" s="14"/>
      <c r="C36" s="14"/>
      <c r="D36" s="14"/>
      <c r="E36" s="14"/>
      <c r="F36" s="14"/>
      <c r="G36" s="77"/>
      <c r="H36" s="78"/>
      <c r="I36" s="78"/>
      <c r="J36" s="79"/>
      <c r="K36" s="71" t="s">
        <v>115</v>
      </c>
      <c r="L36" s="72"/>
      <c r="M36" s="72"/>
      <c r="N36" s="72"/>
      <c r="O36" s="72"/>
      <c r="P36" s="73"/>
      <c r="Q36" s="80" t="s">
        <v>31</v>
      </c>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2"/>
      <c r="AU36" s="66" t="s">
        <v>113</v>
      </c>
      <c r="AV36" s="66"/>
      <c r="AW36" s="66"/>
      <c r="AX36" s="66"/>
      <c r="AY36" s="66"/>
      <c r="AZ36" s="15"/>
      <c r="BA36" s="15"/>
      <c r="BB36" s="15"/>
      <c r="BC36" s="15"/>
      <c r="BD36" s="15"/>
      <c r="BE36" s="15"/>
      <c r="BH36" s="1"/>
      <c r="BI36" s="1"/>
      <c r="BJ36" s="1">
        <v>6</v>
      </c>
      <c r="BK36" s="1">
        <f t="shared" si="30"/>
        <v>0</v>
      </c>
      <c r="BL36" s="1">
        <f t="shared" si="31"/>
        <v>0</v>
      </c>
      <c r="BM36" s="41">
        <f>AA25</f>
        <v>0</v>
      </c>
      <c r="BN36" s="41">
        <f t="shared" si="21"/>
        <v>0</v>
      </c>
      <c r="BO36" s="1">
        <f t="shared" si="22"/>
        <v>0</v>
      </c>
      <c r="BP36" s="1">
        <f t="shared" si="23"/>
        <v>0</v>
      </c>
      <c r="BQ36" s="1">
        <f t="shared" si="24"/>
        <v>0</v>
      </c>
      <c r="BR36" s="1">
        <f t="shared" si="25"/>
        <v>0</v>
      </c>
      <c r="BS36" s="1">
        <f t="shared" si="26"/>
        <v>0</v>
      </c>
      <c r="BT36" s="1">
        <f t="shared" si="27"/>
        <v>0</v>
      </c>
      <c r="BU36" s="1">
        <f t="shared" si="28"/>
        <v>0</v>
      </c>
      <c r="BV36" s="1">
        <f t="shared" si="29"/>
        <v>0</v>
      </c>
      <c r="BW36" s="2"/>
      <c r="BX36" s="2"/>
      <c r="BY36" s="2"/>
      <c r="BZ36" s="2"/>
    </row>
    <row r="37" spans="1:79" s="28" customFormat="1" x14ac:dyDescent="0.25">
      <c r="A37" s="2"/>
      <c r="B37" s="14"/>
      <c r="C37" s="14"/>
      <c r="D37" s="14"/>
      <c r="E37" s="14"/>
      <c r="F37" s="14"/>
      <c r="G37" s="74"/>
      <c r="H37" s="75"/>
      <c r="I37" s="75"/>
      <c r="J37" s="76"/>
      <c r="K37" s="71" t="s">
        <v>23</v>
      </c>
      <c r="L37" s="72"/>
      <c r="M37" s="72"/>
      <c r="N37" s="72"/>
      <c r="O37" s="72"/>
      <c r="P37" s="73"/>
      <c r="Q37" s="80" t="s">
        <v>31</v>
      </c>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2"/>
      <c r="AU37" s="66" t="s">
        <v>13</v>
      </c>
      <c r="AV37" s="66"/>
      <c r="AW37" s="66"/>
      <c r="AX37" s="66"/>
      <c r="AY37" s="66"/>
      <c r="AZ37" s="15"/>
      <c r="BA37" s="15"/>
      <c r="BB37" s="15"/>
      <c r="BC37" s="15"/>
      <c r="BD37" s="15"/>
      <c r="BE37" s="15"/>
      <c r="BF37" s="2"/>
      <c r="BH37" s="1"/>
      <c r="BI37" s="1"/>
      <c r="BJ37" s="18">
        <v>7</v>
      </c>
      <c r="BK37" s="1">
        <f t="shared" si="30"/>
        <v>0</v>
      </c>
      <c r="BL37" s="1">
        <f t="shared" si="31"/>
        <v>0</v>
      </c>
      <c r="BM37" s="41">
        <f>AE25</f>
        <v>0</v>
      </c>
      <c r="BN37" s="41">
        <f t="shared" si="21"/>
        <v>0</v>
      </c>
      <c r="BO37" s="1">
        <f t="shared" si="22"/>
        <v>0</v>
      </c>
      <c r="BP37" s="1">
        <f t="shared" si="23"/>
        <v>0</v>
      </c>
      <c r="BQ37" s="1">
        <f t="shared" si="24"/>
        <v>0</v>
      </c>
      <c r="BR37" s="1">
        <f t="shared" si="25"/>
        <v>0</v>
      </c>
      <c r="BS37" s="1">
        <f t="shared" si="26"/>
        <v>0</v>
      </c>
      <c r="BT37" s="1">
        <f t="shared" si="27"/>
        <v>0</v>
      </c>
      <c r="BU37" s="1">
        <f t="shared" si="28"/>
        <v>0</v>
      </c>
      <c r="BV37" s="1">
        <f t="shared" si="29"/>
        <v>0</v>
      </c>
      <c r="BW37" s="41"/>
      <c r="BX37" s="41"/>
      <c r="BY37" s="41"/>
      <c r="BZ37" s="41"/>
    </row>
    <row r="38" spans="1:79" s="41" customFormat="1" x14ac:dyDescent="0.25">
      <c r="B38" s="14"/>
      <c r="C38" s="14"/>
      <c r="D38" s="14"/>
      <c r="E38" s="14"/>
      <c r="F38" s="14"/>
      <c r="G38" s="77"/>
      <c r="H38" s="78"/>
      <c r="I38" s="78"/>
      <c r="J38" s="79"/>
      <c r="K38" s="71" t="s">
        <v>150</v>
      </c>
      <c r="L38" s="72"/>
      <c r="M38" s="72"/>
      <c r="N38" s="72"/>
      <c r="O38" s="72"/>
      <c r="P38" s="73"/>
      <c r="Q38" s="80" t="s">
        <v>74</v>
      </c>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2"/>
      <c r="AU38" s="66" t="s">
        <v>113</v>
      </c>
      <c r="AV38" s="66"/>
      <c r="AW38" s="66"/>
      <c r="AX38" s="66"/>
      <c r="AY38" s="66"/>
      <c r="AZ38" s="15"/>
      <c r="BA38" s="15"/>
      <c r="BB38" s="15"/>
      <c r="BC38" s="15"/>
      <c r="BD38" s="15"/>
      <c r="BE38" s="15"/>
      <c r="BH38" s="1"/>
      <c r="BI38" s="1"/>
      <c r="BJ38" s="18">
        <v>8</v>
      </c>
      <c r="BK38" s="1">
        <f t="shared" si="30"/>
        <v>0</v>
      </c>
      <c r="BL38" s="1">
        <f t="shared" si="31"/>
        <v>0</v>
      </c>
      <c r="BM38" s="41">
        <f>AI25</f>
        <v>0</v>
      </c>
      <c r="BN38" s="41">
        <f t="shared" si="21"/>
        <v>0</v>
      </c>
      <c r="BO38" s="1">
        <f t="shared" si="22"/>
        <v>0</v>
      </c>
      <c r="BP38" s="1">
        <f t="shared" si="23"/>
        <v>0</v>
      </c>
      <c r="BQ38" s="1">
        <f t="shared" si="24"/>
        <v>0</v>
      </c>
      <c r="BR38" s="1">
        <f t="shared" si="25"/>
        <v>0</v>
      </c>
      <c r="BS38" s="1">
        <f t="shared" si="26"/>
        <v>0</v>
      </c>
      <c r="BT38" s="1">
        <f t="shared" si="27"/>
        <v>0</v>
      </c>
      <c r="BU38" s="1">
        <f t="shared" si="28"/>
        <v>0</v>
      </c>
      <c r="BV38" s="1">
        <f t="shared" si="29"/>
        <v>0</v>
      </c>
      <c r="BW38" s="28"/>
      <c r="BX38" s="28"/>
      <c r="BY38" s="28"/>
      <c r="BZ38" s="28"/>
    </row>
    <row r="39" spans="1:79" s="28" customFormat="1" x14ac:dyDescent="0.25">
      <c r="B39" s="14"/>
      <c r="C39" s="14"/>
      <c r="D39" s="14"/>
      <c r="E39" s="14"/>
      <c r="F39" s="14"/>
      <c r="G39" s="77"/>
      <c r="H39" s="78"/>
      <c r="I39" s="78"/>
      <c r="J39" s="79"/>
      <c r="K39" s="71" t="s">
        <v>82</v>
      </c>
      <c r="L39" s="72"/>
      <c r="M39" s="72"/>
      <c r="N39" s="72"/>
      <c r="O39" s="72"/>
      <c r="P39" s="73"/>
      <c r="Q39" s="80" t="s">
        <v>74</v>
      </c>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2"/>
      <c r="AU39" s="66" t="s">
        <v>13</v>
      </c>
      <c r="AV39" s="66"/>
      <c r="AW39" s="66"/>
      <c r="AX39" s="66"/>
      <c r="AY39" s="66"/>
      <c r="AZ39" s="15"/>
      <c r="BA39" s="15"/>
      <c r="BB39" s="15"/>
      <c r="BC39" s="15"/>
      <c r="BD39" s="15"/>
      <c r="BE39" s="15"/>
      <c r="BH39" s="1"/>
      <c r="BI39" s="1"/>
      <c r="BJ39" s="18">
        <v>9</v>
      </c>
      <c r="BK39" s="1">
        <f t="shared" ref="BK39:BK42" si="32">BR39</f>
        <v>0</v>
      </c>
      <c r="BL39" s="1">
        <f t="shared" ref="BL39:BL42" si="33">BV39</f>
        <v>0</v>
      </c>
      <c r="BM39" s="46">
        <f>AM25</f>
        <v>0</v>
      </c>
      <c r="BN39" s="46">
        <f t="shared" ref="BN39:BN42" si="34">BM39/25</f>
        <v>0</v>
      </c>
      <c r="BO39" s="1">
        <f t="shared" ref="BO39:BO42" si="35">IF(BN39=0,0,IF(BN39&lt;1,1,ROUNDDOWN(BN39,0)))</f>
        <v>0</v>
      </c>
      <c r="BP39" s="1">
        <f t="shared" ref="BP39:BP42" si="36">BO39*25</f>
        <v>0</v>
      </c>
      <c r="BQ39" s="1">
        <f t="shared" ref="BQ39:BQ42" si="37">IF(BM39-BP39&lt;0,0,BM39-BP39)</f>
        <v>0</v>
      </c>
      <c r="BR39" s="1">
        <f t="shared" ref="BR39:BR42" si="38">IF(BQ39&lt;=20,ROUNDUP(BQ39/5,0),0)</f>
        <v>0</v>
      </c>
      <c r="BS39" s="1">
        <f t="shared" ref="BS39:BS42" si="39">5*BR39</f>
        <v>0</v>
      </c>
      <c r="BT39" s="1">
        <f t="shared" ref="BT39:BT42" si="40">IF(BM39-BP39-BS39&lt;0,0,BM39-BP39-BS39)</f>
        <v>0</v>
      </c>
      <c r="BU39" s="1">
        <f t="shared" ref="BU39:BU42" si="41">IF(BT39&gt;0,1,0)</f>
        <v>0</v>
      </c>
      <c r="BV39" s="1">
        <f t="shared" ref="BV39:BV42" si="42">BU39+BO39</f>
        <v>0</v>
      </c>
      <c r="BW39" s="41"/>
      <c r="BX39" s="41"/>
      <c r="BY39" s="41"/>
      <c r="BZ39" s="41"/>
    </row>
    <row r="40" spans="1:79" s="41" customFormat="1" x14ac:dyDescent="0.25">
      <c r="B40" s="14"/>
      <c r="C40" s="14"/>
      <c r="D40" s="14"/>
      <c r="E40" s="14"/>
      <c r="F40" s="14"/>
      <c r="G40" s="77"/>
      <c r="H40" s="78"/>
      <c r="I40" s="78"/>
      <c r="J40" s="79"/>
      <c r="K40" s="71" t="s">
        <v>151</v>
      </c>
      <c r="L40" s="72"/>
      <c r="M40" s="72"/>
      <c r="N40" s="72"/>
      <c r="O40" s="72"/>
      <c r="P40" s="73"/>
      <c r="Q40" s="80" t="s">
        <v>75</v>
      </c>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2"/>
      <c r="AU40" s="66" t="s">
        <v>113</v>
      </c>
      <c r="AV40" s="66"/>
      <c r="AW40" s="66"/>
      <c r="AX40" s="66"/>
      <c r="AY40" s="66"/>
      <c r="AZ40" s="15"/>
      <c r="BA40" s="15"/>
      <c r="BB40" s="15"/>
      <c r="BC40" s="15"/>
      <c r="BD40" s="15"/>
      <c r="BE40" s="15"/>
      <c r="BH40" s="1"/>
      <c r="BI40" s="1"/>
      <c r="BJ40" s="18">
        <v>10</v>
      </c>
      <c r="BK40" s="1">
        <f t="shared" si="32"/>
        <v>0</v>
      </c>
      <c r="BL40" s="1">
        <f t="shared" si="33"/>
        <v>0</v>
      </c>
      <c r="BM40" s="46">
        <f>AQ25</f>
        <v>0</v>
      </c>
      <c r="BN40" s="46">
        <f t="shared" si="34"/>
        <v>0</v>
      </c>
      <c r="BO40" s="1">
        <f t="shared" si="35"/>
        <v>0</v>
      </c>
      <c r="BP40" s="1">
        <f t="shared" si="36"/>
        <v>0</v>
      </c>
      <c r="BQ40" s="1">
        <f t="shared" si="37"/>
        <v>0</v>
      </c>
      <c r="BR40" s="1">
        <f t="shared" si="38"/>
        <v>0</v>
      </c>
      <c r="BS40" s="1">
        <f t="shared" si="39"/>
        <v>0</v>
      </c>
      <c r="BT40" s="1">
        <f t="shared" si="40"/>
        <v>0</v>
      </c>
      <c r="BU40" s="1">
        <f t="shared" si="41"/>
        <v>0</v>
      </c>
      <c r="BV40" s="1">
        <f t="shared" si="42"/>
        <v>0</v>
      </c>
      <c r="BW40" s="28"/>
      <c r="BX40" s="28"/>
      <c r="BY40" s="28"/>
      <c r="BZ40" s="28"/>
    </row>
    <row r="41" spans="1:79" s="28" customFormat="1" x14ac:dyDescent="0.25">
      <c r="B41" s="14"/>
      <c r="C41" s="14"/>
      <c r="D41" s="14"/>
      <c r="E41" s="14"/>
      <c r="F41" s="14"/>
      <c r="G41" s="77"/>
      <c r="H41" s="78"/>
      <c r="I41" s="78"/>
      <c r="J41" s="79"/>
      <c r="K41" s="71" t="s">
        <v>83</v>
      </c>
      <c r="L41" s="72"/>
      <c r="M41" s="72"/>
      <c r="N41" s="72"/>
      <c r="O41" s="72"/>
      <c r="P41" s="73"/>
      <c r="Q41" s="80" t="s">
        <v>75</v>
      </c>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2"/>
      <c r="AU41" s="66" t="s">
        <v>13</v>
      </c>
      <c r="AV41" s="66"/>
      <c r="AW41" s="66"/>
      <c r="AX41" s="66"/>
      <c r="AY41" s="66"/>
      <c r="AZ41" s="15"/>
      <c r="BA41" s="15"/>
      <c r="BB41" s="15"/>
      <c r="BC41" s="15"/>
      <c r="BD41" s="15"/>
      <c r="BE41" s="15"/>
      <c r="BI41" s="1"/>
      <c r="BJ41" s="18">
        <v>11</v>
      </c>
      <c r="BK41" s="1">
        <f t="shared" si="32"/>
        <v>0</v>
      </c>
      <c r="BL41" s="1">
        <f t="shared" si="33"/>
        <v>0</v>
      </c>
      <c r="BM41" s="46">
        <f>AU25</f>
        <v>0</v>
      </c>
      <c r="BN41" s="46">
        <f t="shared" si="34"/>
        <v>0</v>
      </c>
      <c r="BO41" s="1">
        <f t="shared" si="35"/>
        <v>0</v>
      </c>
      <c r="BP41" s="1">
        <f t="shared" si="36"/>
        <v>0</v>
      </c>
      <c r="BQ41" s="1">
        <f t="shared" si="37"/>
        <v>0</v>
      </c>
      <c r="BR41" s="1">
        <f t="shared" si="38"/>
        <v>0</v>
      </c>
      <c r="BS41" s="1">
        <f t="shared" si="39"/>
        <v>0</v>
      </c>
      <c r="BT41" s="1">
        <f t="shared" si="40"/>
        <v>0</v>
      </c>
      <c r="BU41" s="1">
        <f t="shared" si="41"/>
        <v>0</v>
      </c>
      <c r="BV41" s="1">
        <f t="shared" si="42"/>
        <v>0</v>
      </c>
      <c r="BW41" s="2"/>
      <c r="BX41" s="41"/>
      <c r="BY41" s="41"/>
      <c r="BZ41" s="41"/>
      <c r="CA41" s="41"/>
    </row>
    <row r="42" spans="1:79" s="41" customFormat="1" x14ac:dyDescent="0.25">
      <c r="B42" s="14"/>
      <c r="C42" s="14"/>
      <c r="D42" s="14"/>
      <c r="E42" s="14"/>
      <c r="F42" s="14"/>
      <c r="G42" s="77"/>
      <c r="H42" s="78"/>
      <c r="I42" s="78"/>
      <c r="J42" s="79"/>
      <c r="K42" s="71" t="s">
        <v>152</v>
      </c>
      <c r="L42" s="72"/>
      <c r="M42" s="72"/>
      <c r="N42" s="72"/>
      <c r="O42" s="72"/>
      <c r="P42" s="73"/>
      <c r="Q42" s="80" t="s">
        <v>76</v>
      </c>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2"/>
      <c r="AU42" s="66" t="s">
        <v>113</v>
      </c>
      <c r="AV42" s="66"/>
      <c r="AW42" s="66"/>
      <c r="AX42" s="66"/>
      <c r="AY42" s="66"/>
      <c r="AZ42" s="15"/>
      <c r="BA42" s="15"/>
      <c r="BB42" s="15"/>
      <c r="BC42" s="15"/>
      <c r="BD42" s="15"/>
      <c r="BE42" s="15"/>
      <c r="BI42" s="1"/>
      <c r="BJ42" s="18">
        <v>12</v>
      </c>
      <c r="BK42" s="1">
        <f t="shared" si="32"/>
        <v>0</v>
      </c>
      <c r="BL42" s="1">
        <f t="shared" si="33"/>
        <v>0</v>
      </c>
      <c r="BM42" s="46">
        <f>AY25</f>
        <v>0</v>
      </c>
      <c r="BN42" s="46">
        <f t="shared" si="34"/>
        <v>0</v>
      </c>
      <c r="BO42" s="1">
        <f t="shared" si="35"/>
        <v>0</v>
      </c>
      <c r="BP42" s="1">
        <f t="shared" si="36"/>
        <v>0</v>
      </c>
      <c r="BQ42" s="1">
        <f t="shared" si="37"/>
        <v>0</v>
      </c>
      <c r="BR42" s="1">
        <f t="shared" si="38"/>
        <v>0</v>
      </c>
      <c r="BS42" s="1">
        <f t="shared" si="39"/>
        <v>0</v>
      </c>
      <c r="BT42" s="1">
        <f t="shared" si="40"/>
        <v>0</v>
      </c>
      <c r="BU42" s="1">
        <f t="shared" si="41"/>
        <v>0</v>
      </c>
      <c r="BV42" s="1">
        <f t="shared" si="42"/>
        <v>0</v>
      </c>
      <c r="BW42" s="2"/>
      <c r="BX42" s="28"/>
      <c r="BY42" s="28"/>
      <c r="BZ42" s="28"/>
      <c r="CA42" s="28"/>
    </row>
    <row r="43" spans="1:79" s="28" customFormat="1" x14ac:dyDescent="0.25">
      <c r="B43" s="14"/>
      <c r="C43" s="14"/>
      <c r="D43" s="14"/>
      <c r="E43" s="14"/>
      <c r="F43" s="14"/>
      <c r="G43" s="77"/>
      <c r="H43" s="78"/>
      <c r="I43" s="78"/>
      <c r="J43" s="79"/>
      <c r="K43" s="71" t="s">
        <v>84</v>
      </c>
      <c r="L43" s="72"/>
      <c r="M43" s="72"/>
      <c r="N43" s="72"/>
      <c r="O43" s="72"/>
      <c r="P43" s="73"/>
      <c r="Q43" s="80" t="s">
        <v>76</v>
      </c>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2"/>
      <c r="AU43" s="66" t="s">
        <v>13</v>
      </c>
      <c r="AV43" s="66"/>
      <c r="AW43" s="66"/>
      <c r="AX43" s="66"/>
      <c r="AY43" s="66"/>
      <c r="AZ43" s="15"/>
      <c r="BA43" s="15"/>
      <c r="BB43" s="15"/>
      <c r="BC43" s="15"/>
      <c r="BD43" s="15"/>
      <c r="BE43" s="15"/>
      <c r="BI43" s="1"/>
      <c r="BJ43" s="18" t="s">
        <v>149</v>
      </c>
      <c r="BK43" s="1">
        <f t="shared" ref="BK43" si="43">BR43</f>
        <v>0</v>
      </c>
      <c r="BL43" s="1">
        <f t="shared" ref="BL43" si="44">BV43</f>
        <v>0</v>
      </c>
      <c r="BM43" s="28">
        <f>BM32+BM33</f>
        <v>0</v>
      </c>
      <c r="BN43" s="41">
        <f t="shared" ref="BN43" si="45">BM43/25</f>
        <v>0</v>
      </c>
      <c r="BO43" s="1">
        <f t="shared" ref="BO43" si="46">IF(BN43=0,0,IF(BN43&lt;1,1,ROUNDDOWN(BN43,0)))</f>
        <v>0</v>
      </c>
      <c r="BP43" s="1">
        <f t="shared" ref="BP43" si="47">BO43*25</f>
        <v>0</v>
      </c>
      <c r="BQ43" s="1">
        <f t="shared" ref="BQ43" si="48">IF(BM43-BP43&lt;0,0,BM43-BP43)</f>
        <v>0</v>
      </c>
      <c r="BR43" s="1">
        <f t="shared" ref="BR43" si="49">IF(BQ43&lt;=20,ROUNDUP(BQ43/5,0),0)</f>
        <v>0</v>
      </c>
      <c r="BS43" s="1">
        <f t="shared" ref="BS43" si="50">5*BR43</f>
        <v>0</v>
      </c>
      <c r="BT43" s="1">
        <f t="shared" ref="BT43" si="51">IF(BM43-BP43-BS43&lt;0,0,BM43-BP43-BS43)</f>
        <v>0</v>
      </c>
      <c r="BU43" s="1">
        <f t="shared" ref="BU43" si="52">IF(BT43&gt;0,1,0)</f>
        <v>0</v>
      </c>
      <c r="BV43" s="1">
        <f t="shared" ref="BV43" si="53">BU43+BO43</f>
        <v>0</v>
      </c>
      <c r="BW43" s="2"/>
      <c r="BX43" s="41"/>
      <c r="BY43" s="41"/>
      <c r="BZ43" s="41"/>
      <c r="CA43" s="41"/>
    </row>
    <row r="44" spans="1:79" x14ac:dyDescent="0.25">
      <c r="A44" s="41"/>
      <c r="B44" s="14"/>
      <c r="C44" s="14"/>
      <c r="D44" s="14"/>
      <c r="E44" s="14"/>
      <c r="F44" s="14"/>
      <c r="G44" s="77"/>
      <c r="H44" s="78"/>
      <c r="I44" s="78"/>
      <c r="J44" s="79"/>
      <c r="K44" s="62" t="s">
        <v>153</v>
      </c>
      <c r="L44" s="63"/>
      <c r="M44" s="63"/>
      <c r="N44" s="63"/>
      <c r="O44" s="63"/>
      <c r="P44" s="64"/>
      <c r="Q44" s="80" t="s">
        <v>94</v>
      </c>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2"/>
      <c r="AU44" s="66" t="s">
        <v>113</v>
      </c>
      <c r="AV44" s="66"/>
      <c r="AW44" s="66"/>
      <c r="AX44" s="66"/>
      <c r="AY44" s="66"/>
      <c r="AZ44" s="15"/>
      <c r="BA44" s="15"/>
      <c r="BB44" s="15"/>
      <c r="BC44" s="15"/>
      <c r="BD44" s="15"/>
      <c r="BE44" s="15"/>
      <c r="BF44" s="41"/>
      <c r="BI44" s="1"/>
      <c r="BJ44" s="18" t="s">
        <v>148</v>
      </c>
      <c r="BK44" s="1">
        <f t="shared" ref="BK44" si="54">BR44</f>
        <v>0</v>
      </c>
      <c r="BL44" s="1">
        <f t="shared" ref="BL44" si="55">BV44</f>
        <v>0</v>
      </c>
      <c r="BM44" s="41">
        <f>BM34+BM35+BM36+BM37+BM38+BM39+BM40+BM41+BM42</f>
        <v>0</v>
      </c>
      <c r="BN44" s="41">
        <f t="shared" ref="BN44" si="56">BM44/25</f>
        <v>0</v>
      </c>
      <c r="BO44" s="1">
        <f t="shared" ref="BO44" si="57">IF(BN44=0,0,IF(BN44&lt;1,1,ROUNDDOWN(BN44,0)))</f>
        <v>0</v>
      </c>
      <c r="BP44" s="1">
        <f t="shared" ref="BP44" si="58">BO44*25</f>
        <v>0</v>
      </c>
      <c r="BQ44" s="1">
        <f t="shared" ref="BQ44" si="59">IF(BM44-BP44&lt;0,0,BM44-BP44)</f>
        <v>0</v>
      </c>
      <c r="BR44" s="1">
        <f t="shared" ref="BR44" si="60">IF(BQ44&lt;=20,ROUNDUP(BQ44/5,0),0)</f>
        <v>0</v>
      </c>
      <c r="BS44" s="1">
        <f t="shared" ref="BS44" si="61">5*BR44</f>
        <v>0</v>
      </c>
      <c r="BT44" s="1">
        <f t="shared" ref="BT44" si="62">IF(BM44-BP44-BS44&lt;0,0,BM44-BP44-BS44)</f>
        <v>0</v>
      </c>
      <c r="BU44" s="1">
        <f t="shared" ref="BU44" si="63">IF(BT44&gt;0,1,0)</f>
        <v>0</v>
      </c>
      <c r="BV44" s="1">
        <f t="shared" ref="BV44" si="64">BU44+BO44</f>
        <v>0</v>
      </c>
      <c r="BW44" s="2"/>
      <c r="BX44" s="28"/>
      <c r="BY44" s="28"/>
      <c r="BZ44" s="28"/>
      <c r="CA44" s="28"/>
    </row>
    <row r="45" spans="1:79" s="46" customFormat="1" x14ac:dyDescent="0.25">
      <c r="A45" s="28"/>
      <c r="B45" s="14"/>
      <c r="C45" s="14"/>
      <c r="D45" s="14"/>
      <c r="E45" s="14"/>
      <c r="F45" s="14"/>
      <c r="G45" s="77"/>
      <c r="H45" s="78"/>
      <c r="I45" s="78"/>
      <c r="J45" s="79"/>
      <c r="K45" s="62" t="s">
        <v>90</v>
      </c>
      <c r="L45" s="63"/>
      <c r="M45" s="63"/>
      <c r="N45" s="63"/>
      <c r="O45" s="63"/>
      <c r="P45" s="64"/>
      <c r="Q45" s="80" t="s">
        <v>94</v>
      </c>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2"/>
      <c r="AU45" s="132" t="s">
        <v>13</v>
      </c>
      <c r="AV45" s="133"/>
      <c r="AW45" s="133"/>
      <c r="AX45" s="133"/>
      <c r="AY45" s="134"/>
      <c r="AZ45" s="15"/>
      <c r="BA45" s="15"/>
      <c r="BB45" s="15"/>
      <c r="BC45" s="15"/>
      <c r="BD45" s="15"/>
      <c r="BE45" s="15"/>
      <c r="BF45" s="28"/>
      <c r="BI45" s="1"/>
      <c r="BJ45" s="1"/>
      <c r="BK45" s="1"/>
      <c r="BL45" s="2"/>
      <c r="BM45" s="2"/>
      <c r="BN45" s="2"/>
      <c r="BO45" s="2"/>
      <c r="BP45" s="2"/>
      <c r="BQ45" s="2"/>
      <c r="BR45" s="2"/>
      <c r="BS45" s="2"/>
      <c r="BT45" s="2"/>
      <c r="BU45" s="2"/>
      <c r="BV45" s="2"/>
    </row>
    <row r="46" spans="1:79" s="46" customFormat="1" ht="31.5" customHeight="1" x14ac:dyDescent="0.25">
      <c r="A46" s="2"/>
      <c r="B46" s="14"/>
      <c r="C46" s="14"/>
      <c r="D46" s="14"/>
      <c r="E46" s="14"/>
      <c r="F46" s="14"/>
      <c r="G46" s="77"/>
      <c r="H46" s="78"/>
      <c r="I46" s="78"/>
      <c r="J46" s="79"/>
      <c r="K46" s="71" t="s">
        <v>61</v>
      </c>
      <c r="L46" s="72"/>
      <c r="M46" s="72"/>
      <c r="N46" s="72"/>
      <c r="O46" s="72"/>
      <c r="P46" s="73"/>
      <c r="Q46" s="129" t="s">
        <v>147</v>
      </c>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1"/>
      <c r="AU46" s="132" t="s">
        <v>63</v>
      </c>
      <c r="AV46" s="133"/>
      <c r="AW46" s="133"/>
      <c r="AX46" s="133"/>
      <c r="AY46" s="134"/>
      <c r="AZ46" s="15"/>
      <c r="BA46" s="15"/>
      <c r="BB46" s="15"/>
      <c r="BC46" s="15"/>
      <c r="BD46" s="15"/>
      <c r="BE46" s="15"/>
      <c r="BF46" s="2"/>
      <c r="BI46" s="1"/>
      <c r="BJ46" s="1"/>
      <c r="BK46" s="1"/>
      <c r="BL46" s="2"/>
      <c r="BM46" s="2"/>
      <c r="BN46" s="2"/>
      <c r="BO46" s="2"/>
      <c r="BP46" s="2"/>
      <c r="BQ46" s="2"/>
      <c r="BR46" s="2"/>
      <c r="BS46" s="2"/>
      <c r="BT46" s="2"/>
      <c r="BU46" s="2"/>
      <c r="BV46" s="2"/>
    </row>
    <row r="47" spans="1:79" s="52" customFormat="1" ht="31.5" customHeight="1" x14ac:dyDescent="0.25">
      <c r="B47" s="14"/>
      <c r="C47" s="14"/>
      <c r="D47" s="14"/>
      <c r="E47" s="14"/>
      <c r="F47" s="14"/>
      <c r="G47" s="54"/>
      <c r="H47" s="54"/>
      <c r="I47" s="54"/>
      <c r="J47" s="54"/>
      <c r="K47" s="18"/>
      <c r="L47" s="18"/>
      <c r="M47" s="18"/>
      <c r="N47" s="18"/>
      <c r="O47" s="18"/>
      <c r="P47" s="18"/>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
      <c r="AV47" s="1"/>
      <c r="AW47" s="1"/>
      <c r="AX47" s="1"/>
      <c r="AY47" s="1"/>
      <c r="AZ47" s="15"/>
      <c r="BA47" s="15"/>
      <c r="BB47" s="15"/>
      <c r="BC47" s="15"/>
      <c r="BD47" s="15"/>
      <c r="BE47" s="15"/>
      <c r="BI47" s="1"/>
      <c r="BJ47" s="1"/>
      <c r="BK47" s="1"/>
    </row>
    <row r="48" spans="1:79" x14ac:dyDescent="0.25">
      <c r="B48" s="20" t="s">
        <v>73</v>
      </c>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2"/>
      <c r="BA48" s="22"/>
      <c r="BB48" s="22"/>
      <c r="BC48" s="22"/>
      <c r="BD48" s="22"/>
      <c r="BE48" s="22"/>
      <c r="BF48" s="22"/>
      <c r="BM48" s="46"/>
      <c r="BN48" s="46"/>
      <c r="BO48" s="46"/>
      <c r="BP48" s="46"/>
      <c r="BQ48" s="46"/>
      <c r="BR48" s="46"/>
      <c r="BS48" s="46"/>
      <c r="BT48" s="46"/>
      <c r="BU48" s="46"/>
      <c r="BV48" s="46"/>
      <c r="BW48" s="41"/>
      <c r="BX48" s="41"/>
    </row>
    <row r="49" spans="1:80" x14ac:dyDescent="0.25">
      <c r="B49" s="35" t="s">
        <v>71</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2"/>
      <c r="BA49" s="22"/>
      <c r="BB49" s="22"/>
      <c r="BC49" s="22"/>
      <c r="BD49" s="22"/>
      <c r="BE49" s="22"/>
      <c r="BF49" s="22"/>
      <c r="BM49" s="2"/>
      <c r="BN49" s="2"/>
      <c r="BO49" s="2"/>
      <c r="BP49" s="2"/>
      <c r="BQ49" s="2"/>
      <c r="BR49" s="2"/>
      <c r="BS49" s="2"/>
      <c r="BT49" s="2"/>
      <c r="BU49" s="2"/>
      <c r="BV49" s="2"/>
      <c r="BW49" s="2"/>
      <c r="BX49" s="2"/>
    </row>
    <row r="50" spans="1:80" s="41" customFormat="1" ht="15.75" x14ac:dyDescent="0.25">
      <c r="A50" s="17"/>
      <c r="B50" s="108" t="s">
        <v>154</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7"/>
      <c r="BJ50" s="1"/>
      <c r="BK50" s="1"/>
      <c r="BL50" s="1"/>
      <c r="BM50" s="2"/>
      <c r="BN50" s="2"/>
      <c r="BO50" s="2"/>
      <c r="BP50" s="2"/>
      <c r="BQ50" s="2"/>
      <c r="BR50" s="2"/>
      <c r="BS50" s="2"/>
      <c r="BT50" s="2"/>
      <c r="BU50" s="2"/>
      <c r="BV50" s="2"/>
      <c r="BY50" s="2"/>
      <c r="BZ50" s="2"/>
      <c r="CA50" s="2"/>
      <c r="CB50" s="2"/>
    </row>
    <row r="51" spans="1:80" x14ac:dyDescent="0.25">
      <c r="B51" s="107" t="s">
        <v>155</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J51" s="2"/>
      <c r="BK51" s="2"/>
      <c r="BM51" s="2"/>
      <c r="BN51" s="2"/>
      <c r="BO51" s="2"/>
      <c r="BP51" s="2"/>
      <c r="BQ51" s="2"/>
      <c r="BR51" s="2"/>
      <c r="BS51" s="2"/>
      <c r="BT51" s="2"/>
      <c r="BU51" s="2"/>
      <c r="BV51" s="2"/>
      <c r="BW51" s="41"/>
      <c r="BX51" s="41"/>
      <c r="BY51" s="41"/>
      <c r="BZ51" s="41"/>
      <c r="CA51" s="41"/>
      <c r="CB51" s="41"/>
    </row>
    <row r="52" spans="1:80" s="33" customFormat="1" x14ac:dyDescent="0.25">
      <c r="A52" s="12"/>
      <c r="B52" s="83"/>
      <c r="C52" s="84"/>
      <c r="D52" s="84"/>
      <c r="E52" s="85"/>
      <c r="F52" s="83" t="s">
        <v>16</v>
      </c>
      <c r="G52" s="84"/>
      <c r="H52" s="84"/>
      <c r="I52" s="84"/>
      <c r="J52" s="84"/>
      <c r="K52" s="85"/>
      <c r="L52" s="86" t="s">
        <v>14</v>
      </c>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t="s">
        <v>12</v>
      </c>
      <c r="AQ52" s="86"/>
      <c r="AR52" s="86"/>
      <c r="AS52" s="86"/>
      <c r="AT52" s="86"/>
      <c r="AU52" s="86" t="s">
        <v>15</v>
      </c>
      <c r="AV52" s="86"/>
      <c r="AW52" s="86"/>
      <c r="AX52" s="86"/>
      <c r="AY52" s="86"/>
      <c r="AZ52" s="87" t="s">
        <v>17</v>
      </c>
      <c r="BA52" s="88"/>
      <c r="BB52" s="88"/>
      <c r="BC52" s="88"/>
      <c r="BD52" s="88"/>
      <c r="BE52" s="88"/>
      <c r="BF52" s="89"/>
      <c r="BG52" s="12"/>
      <c r="BJ52" s="52"/>
      <c r="BK52" s="52"/>
      <c r="BL52" s="45"/>
    </row>
    <row r="53" spans="1:80" s="41" customFormat="1" x14ac:dyDescent="0.25">
      <c r="A53" s="12"/>
      <c r="B53" s="59"/>
      <c r="C53" s="60"/>
      <c r="D53" s="60"/>
      <c r="E53" s="61"/>
      <c r="F53" s="71" t="s">
        <v>116</v>
      </c>
      <c r="G53" s="72"/>
      <c r="H53" s="72"/>
      <c r="I53" s="72"/>
      <c r="J53" s="72"/>
      <c r="K53" s="73"/>
      <c r="L53" s="65" t="s">
        <v>32</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6" t="s">
        <v>113</v>
      </c>
      <c r="AQ53" s="66"/>
      <c r="AR53" s="66"/>
      <c r="AS53" s="66"/>
      <c r="AT53" s="66"/>
      <c r="AU53" s="67">
        <v>42.4</v>
      </c>
      <c r="AV53" s="67"/>
      <c r="AW53" s="67"/>
      <c r="AX53" s="67"/>
      <c r="AY53" s="67"/>
      <c r="AZ53" s="68">
        <f t="shared" ref="AZ53:AZ84" si="65">AU53*B53</f>
        <v>0</v>
      </c>
      <c r="BA53" s="69"/>
      <c r="BB53" s="69"/>
      <c r="BC53" s="69"/>
      <c r="BD53" s="69"/>
      <c r="BE53" s="69"/>
      <c r="BF53" s="70"/>
      <c r="BG53" s="12"/>
      <c r="BJ53" s="2"/>
      <c r="BK53" s="2"/>
      <c r="BL53" s="1"/>
      <c r="BW53" s="2"/>
      <c r="BX53" s="2"/>
      <c r="BY53" s="2"/>
      <c r="BZ53" s="2"/>
      <c r="CA53" s="2"/>
      <c r="CB53" s="2"/>
    </row>
    <row r="54" spans="1:80" x14ac:dyDescent="0.25">
      <c r="B54" s="59"/>
      <c r="C54" s="60"/>
      <c r="D54" s="60"/>
      <c r="E54" s="61"/>
      <c r="F54" s="71" t="s">
        <v>24</v>
      </c>
      <c r="G54" s="72"/>
      <c r="H54" s="72"/>
      <c r="I54" s="72"/>
      <c r="J54" s="72"/>
      <c r="K54" s="73"/>
      <c r="L54" s="65" t="s">
        <v>32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6" t="s">
        <v>13</v>
      </c>
      <c r="AQ54" s="66"/>
      <c r="AR54" s="66"/>
      <c r="AS54" s="66"/>
      <c r="AT54" s="66"/>
      <c r="AU54" s="67">
        <v>212</v>
      </c>
      <c r="AV54" s="67"/>
      <c r="AW54" s="67"/>
      <c r="AX54" s="67"/>
      <c r="AY54" s="67"/>
      <c r="AZ54" s="68">
        <f t="shared" si="65"/>
        <v>0</v>
      </c>
      <c r="BA54" s="69"/>
      <c r="BB54" s="69"/>
      <c r="BC54" s="69"/>
      <c r="BD54" s="69"/>
      <c r="BE54" s="69"/>
      <c r="BF54" s="70"/>
      <c r="BJ54" s="2"/>
      <c r="BK54" s="2"/>
      <c r="BM54" s="2"/>
      <c r="BN54" s="2"/>
      <c r="BO54" s="2"/>
      <c r="BP54" s="2"/>
      <c r="BQ54" s="2"/>
      <c r="BR54" s="2"/>
      <c r="BS54" s="2"/>
      <c r="BT54" s="2"/>
      <c r="BU54" s="2"/>
      <c r="BV54" s="2"/>
      <c r="BW54" s="41"/>
      <c r="BX54" s="41"/>
      <c r="BY54" s="41"/>
      <c r="BZ54" s="41"/>
      <c r="CA54" s="41"/>
      <c r="CB54" s="41"/>
    </row>
    <row r="55" spans="1:80" s="41" customFormat="1" x14ac:dyDescent="0.25">
      <c r="B55" s="59"/>
      <c r="C55" s="60"/>
      <c r="D55" s="60"/>
      <c r="E55" s="61"/>
      <c r="F55" s="71" t="s">
        <v>117</v>
      </c>
      <c r="G55" s="72"/>
      <c r="H55" s="72"/>
      <c r="I55" s="72"/>
      <c r="J55" s="72"/>
      <c r="K55" s="73"/>
      <c r="L55" s="65" t="s">
        <v>33</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6" t="s">
        <v>113</v>
      </c>
      <c r="AQ55" s="66"/>
      <c r="AR55" s="66"/>
      <c r="AS55" s="66"/>
      <c r="AT55" s="66"/>
      <c r="AU55" s="67">
        <v>42.4</v>
      </c>
      <c r="AV55" s="67"/>
      <c r="AW55" s="67"/>
      <c r="AX55" s="67"/>
      <c r="AY55" s="67"/>
      <c r="AZ55" s="68">
        <f t="shared" si="65"/>
        <v>0</v>
      </c>
      <c r="BA55" s="69"/>
      <c r="BB55" s="69"/>
      <c r="BC55" s="69"/>
      <c r="BD55" s="69"/>
      <c r="BE55" s="69"/>
      <c r="BF55" s="70"/>
      <c r="BJ55" s="2"/>
      <c r="BK55" s="2"/>
      <c r="BL55" s="1"/>
      <c r="BW55" s="2"/>
      <c r="BX55" s="2"/>
      <c r="BY55" s="2"/>
      <c r="BZ55" s="2"/>
      <c r="CA55" s="2"/>
      <c r="CB55" s="2"/>
    </row>
    <row r="56" spans="1:80" x14ac:dyDescent="0.25">
      <c r="B56" s="59"/>
      <c r="C56" s="60"/>
      <c r="D56" s="60"/>
      <c r="E56" s="61"/>
      <c r="F56" s="71" t="s">
        <v>25</v>
      </c>
      <c r="G56" s="72"/>
      <c r="H56" s="72"/>
      <c r="I56" s="72"/>
      <c r="J56" s="72"/>
      <c r="K56" s="73"/>
      <c r="L56" s="65" t="s">
        <v>33</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6" t="s">
        <v>13</v>
      </c>
      <c r="AQ56" s="66"/>
      <c r="AR56" s="66"/>
      <c r="AS56" s="66"/>
      <c r="AT56" s="66"/>
      <c r="AU56" s="67">
        <v>212</v>
      </c>
      <c r="AV56" s="67"/>
      <c r="AW56" s="67"/>
      <c r="AX56" s="67"/>
      <c r="AY56" s="67"/>
      <c r="AZ56" s="68">
        <f t="shared" si="65"/>
        <v>0</v>
      </c>
      <c r="BA56" s="69"/>
      <c r="BB56" s="69"/>
      <c r="BC56" s="69"/>
      <c r="BD56" s="69"/>
      <c r="BE56" s="69"/>
      <c r="BF56" s="70"/>
      <c r="BJ56" s="41"/>
      <c r="BK56" s="41"/>
      <c r="BM56" s="41"/>
      <c r="BN56" s="41"/>
      <c r="BO56" s="41"/>
      <c r="BP56" s="41"/>
      <c r="BQ56" s="41"/>
      <c r="BR56" s="41"/>
      <c r="BS56" s="41"/>
      <c r="BT56" s="41"/>
      <c r="BU56" s="41"/>
      <c r="BV56" s="41"/>
      <c r="BW56" s="41"/>
      <c r="BX56" s="41"/>
      <c r="BY56" s="41"/>
      <c r="BZ56" s="41"/>
      <c r="CA56" s="41"/>
      <c r="CB56" s="41"/>
    </row>
    <row r="57" spans="1:80" s="41" customFormat="1" x14ac:dyDescent="0.25">
      <c r="B57" s="59"/>
      <c r="C57" s="60"/>
      <c r="D57" s="60"/>
      <c r="E57" s="61"/>
      <c r="F57" s="71" t="s">
        <v>118</v>
      </c>
      <c r="G57" s="72"/>
      <c r="H57" s="72"/>
      <c r="I57" s="72"/>
      <c r="J57" s="72"/>
      <c r="K57" s="73"/>
      <c r="L57" s="65" t="s">
        <v>34</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6" t="s">
        <v>113</v>
      </c>
      <c r="AQ57" s="66"/>
      <c r="AR57" s="66"/>
      <c r="AS57" s="66"/>
      <c r="AT57" s="66"/>
      <c r="AU57" s="67">
        <v>42.4</v>
      </c>
      <c r="AV57" s="67"/>
      <c r="AW57" s="67"/>
      <c r="AX57" s="67"/>
      <c r="AY57" s="67"/>
      <c r="AZ57" s="68">
        <f t="shared" si="65"/>
        <v>0</v>
      </c>
      <c r="BA57" s="69"/>
      <c r="BB57" s="69"/>
      <c r="BC57" s="69"/>
      <c r="BD57" s="69"/>
      <c r="BE57" s="69"/>
      <c r="BF57" s="70"/>
      <c r="BJ57" s="1"/>
      <c r="BK57" s="1"/>
      <c r="BL57" s="1"/>
      <c r="BM57" s="2"/>
      <c r="BN57" s="2"/>
      <c r="BO57" s="2"/>
      <c r="BP57" s="2"/>
      <c r="BQ57" s="2"/>
      <c r="BR57" s="2"/>
      <c r="BS57" s="2"/>
      <c r="BT57" s="2"/>
      <c r="BU57" s="2"/>
      <c r="BV57" s="2"/>
      <c r="BW57" s="12"/>
      <c r="BX57" s="12"/>
      <c r="BY57" s="2"/>
      <c r="BZ57" s="2"/>
      <c r="CA57" s="2"/>
      <c r="CB57" s="2"/>
    </row>
    <row r="58" spans="1:80" x14ac:dyDescent="0.25">
      <c r="B58" s="59"/>
      <c r="C58" s="60"/>
      <c r="D58" s="60"/>
      <c r="E58" s="61"/>
      <c r="F58" s="71" t="s">
        <v>26</v>
      </c>
      <c r="G58" s="72"/>
      <c r="H58" s="72"/>
      <c r="I58" s="72"/>
      <c r="J58" s="72"/>
      <c r="K58" s="73"/>
      <c r="L58" s="65" t="s">
        <v>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6" t="s">
        <v>13</v>
      </c>
      <c r="AQ58" s="66"/>
      <c r="AR58" s="66"/>
      <c r="AS58" s="66"/>
      <c r="AT58" s="66"/>
      <c r="AU58" s="67">
        <v>212</v>
      </c>
      <c r="AV58" s="67"/>
      <c r="AW58" s="67"/>
      <c r="AX58" s="67"/>
      <c r="AY58" s="67"/>
      <c r="AZ58" s="68">
        <f t="shared" si="65"/>
        <v>0</v>
      </c>
      <c r="BA58" s="69"/>
      <c r="BB58" s="69"/>
      <c r="BC58" s="69"/>
      <c r="BD58" s="69"/>
      <c r="BE58" s="69"/>
      <c r="BF58" s="70"/>
      <c r="BM58" s="41"/>
      <c r="BN58" s="41"/>
      <c r="BO58" s="41"/>
      <c r="BP58" s="41"/>
      <c r="BQ58" s="41"/>
      <c r="BR58" s="41"/>
      <c r="BS58" s="41"/>
      <c r="BT58" s="41"/>
      <c r="BU58" s="41"/>
      <c r="BV58" s="41"/>
      <c r="BW58" s="12"/>
      <c r="BX58" s="12"/>
      <c r="BY58" s="41"/>
      <c r="BZ58" s="41"/>
      <c r="CA58" s="41"/>
      <c r="CB58" s="41"/>
    </row>
    <row r="59" spans="1:80" s="41" customFormat="1" x14ac:dyDescent="0.25">
      <c r="B59" s="59"/>
      <c r="C59" s="60"/>
      <c r="D59" s="60"/>
      <c r="E59" s="61"/>
      <c r="F59" s="71" t="s">
        <v>119</v>
      </c>
      <c r="G59" s="72"/>
      <c r="H59" s="72"/>
      <c r="I59" s="72"/>
      <c r="J59" s="72"/>
      <c r="K59" s="73"/>
      <c r="L59" s="65" t="s">
        <v>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6" t="s">
        <v>113</v>
      </c>
      <c r="AQ59" s="66"/>
      <c r="AR59" s="66"/>
      <c r="AS59" s="66"/>
      <c r="AT59" s="66"/>
      <c r="AU59" s="67">
        <v>42.4</v>
      </c>
      <c r="AV59" s="67"/>
      <c r="AW59" s="67"/>
      <c r="AX59" s="67"/>
      <c r="AY59" s="67"/>
      <c r="AZ59" s="68">
        <f t="shared" si="65"/>
        <v>0</v>
      </c>
      <c r="BA59" s="69"/>
      <c r="BB59" s="69"/>
      <c r="BC59" s="69"/>
      <c r="BD59" s="69"/>
      <c r="BE59" s="69"/>
      <c r="BF59" s="70"/>
      <c r="BJ59" s="1"/>
      <c r="BK59" s="1"/>
      <c r="BL59" s="1"/>
      <c r="BM59" s="2"/>
      <c r="BN59" s="12"/>
      <c r="BO59" s="2"/>
      <c r="BP59" s="2"/>
      <c r="BQ59" s="2"/>
      <c r="BR59" s="2"/>
      <c r="BS59" s="2"/>
      <c r="BT59" s="2"/>
      <c r="BU59" s="2"/>
      <c r="BV59" s="2"/>
      <c r="BW59" s="28"/>
      <c r="BX59" s="28"/>
      <c r="BY59" s="2"/>
      <c r="BZ59" s="2"/>
      <c r="CA59" s="2"/>
      <c r="CB59" s="2"/>
    </row>
    <row r="60" spans="1:80" s="12" customFormat="1" x14ac:dyDescent="0.25">
      <c r="A60" s="2"/>
      <c r="B60" s="59"/>
      <c r="C60" s="60"/>
      <c r="D60" s="60"/>
      <c r="E60" s="61"/>
      <c r="F60" s="71" t="s">
        <v>27</v>
      </c>
      <c r="G60" s="72"/>
      <c r="H60" s="72"/>
      <c r="I60" s="72"/>
      <c r="J60" s="72"/>
      <c r="K60" s="73"/>
      <c r="L60" s="65" t="s">
        <v>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6" t="s">
        <v>13</v>
      </c>
      <c r="AQ60" s="66"/>
      <c r="AR60" s="66"/>
      <c r="AS60" s="66"/>
      <c r="AT60" s="66"/>
      <c r="AU60" s="67">
        <v>212</v>
      </c>
      <c r="AV60" s="67"/>
      <c r="AW60" s="67"/>
      <c r="AX60" s="67"/>
      <c r="AY60" s="67"/>
      <c r="AZ60" s="68">
        <f t="shared" si="65"/>
        <v>0</v>
      </c>
      <c r="BA60" s="69"/>
      <c r="BB60" s="69"/>
      <c r="BC60" s="69"/>
      <c r="BD60" s="69"/>
      <c r="BE60" s="69"/>
      <c r="BF60" s="70"/>
      <c r="BG60" s="2"/>
      <c r="BH60" s="2"/>
      <c r="BJ60" s="1"/>
      <c r="BK60" s="1"/>
      <c r="BL60" s="1"/>
      <c r="BM60" s="41"/>
      <c r="BO60" s="41"/>
      <c r="BP60" s="41"/>
      <c r="BQ60" s="41"/>
      <c r="BR60" s="41"/>
      <c r="BS60" s="41"/>
      <c r="BT60" s="41"/>
      <c r="BU60" s="41"/>
      <c r="BV60" s="41"/>
      <c r="BW60" s="41"/>
      <c r="BX60" s="41"/>
      <c r="BY60" s="41"/>
      <c r="BZ60" s="41"/>
      <c r="CA60" s="41"/>
      <c r="CB60" s="41"/>
    </row>
    <row r="61" spans="1:80" s="12" customFormat="1" x14ac:dyDescent="0.25">
      <c r="A61" s="41"/>
      <c r="B61" s="59"/>
      <c r="C61" s="60"/>
      <c r="D61" s="60"/>
      <c r="E61" s="61"/>
      <c r="F61" s="71" t="s">
        <v>120</v>
      </c>
      <c r="G61" s="72"/>
      <c r="H61" s="72"/>
      <c r="I61" s="72"/>
      <c r="J61" s="72"/>
      <c r="K61" s="73"/>
      <c r="L61" s="65" t="s">
        <v>36</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6" t="s">
        <v>113</v>
      </c>
      <c r="AQ61" s="66"/>
      <c r="AR61" s="66"/>
      <c r="AS61" s="66"/>
      <c r="AT61" s="66"/>
      <c r="AU61" s="67">
        <v>42.4</v>
      </c>
      <c r="AV61" s="67"/>
      <c r="AW61" s="67"/>
      <c r="AX61" s="67"/>
      <c r="AY61" s="67"/>
      <c r="AZ61" s="68">
        <f t="shared" si="65"/>
        <v>0</v>
      </c>
      <c r="BA61" s="69"/>
      <c r="BB61" s="69"/>
      <c r="BC61" s="69"/>
      <c r="BD61" s="69"/>
      <c r="BE61" s="69"/>
      <c r="BF61" s="70"/>
      <c r="BG61" s="41"/>
      <c r="BH61" s="41"/>
      <c r="BJ61" s="1"/>
      <c r="BK61" s="1"/>
      <c r="BL61" s="43"/>
      <c r="BN61" s="2"/>
      <c r="BW61" s="28"/>
      <c r="BX61" s="28"/>
    </row>
    <row r="62" spans="1:80" s="28" customFormat="1" x14ac:dyDescent="0.25">
      <c r="A62" s="2"/>
      <c r="B62" s="59"/>
      <c r="C62" s="60"/>
      <c r="D62" s="60"/>
      <c r="E62" s="61"/>
      <c r="F62" s="71" t="s">
        <v>28</v>
      </c>
      <c r="G62" s="72"/>
      <c r="H62" s="72"/>
      <c r="I62" s="72"/>
      <c r="J62" s="72"/>
      <c r="K62" s="73"/>
      <c r="L62" s="65" t="s">
        <v>36</v>
      </c>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6" t="s">
        <v>13</v>
      </c>
      <c r="AQ62" s="66"/>
      <c r="AR62" s="66"/>
      <c r="AS62" s="66"/>
      <c r="AT62" s="66"/>
      <c r="AU62" s="67">
        <v>212</v>
      </c>
      <c r="AV62" s="67"/>
      <c r="AW62" s="67"/>
      <c r="AX62" s="67"/>
      <c r="AY62" s="67"/>
      <c r="AZ62" s="68">
        <f t="shared" si="65"/>
        <v>0</v>
      </c>
      <c r="BA62" s="69"/>
      <c r="BB62" s="69"/>
      <c r="BC62" s="69"/>
      <c r="BD62" s="69"/>
      <c r="BE62" s="69"/>
      <c r="BF62" s="70"/>
      <c r="BG62" s="2"/>
      <c r="BJ62" s="1"/>
      <c r="BK62" s="1"/>
      <c r="BL62" s="43"/>
      <c r="BM62" s="12"/>
      <c r="BN62" s="41"/>
      <c r="BO62" s="12"/>
      <c r="BP62" s="12"/>
      <c r="BQ62" s="12"/>
      <c r="BR62" s="12"/>
      <c r="BS62" s="12"/>
      <c r="BT62" s="12"/>
      <c r="BU62" s="12"/>
      <c r="BV62" s="12"/>
      <c r="BW62" s="41"/>
      <c r="BX62" s="41"/>
      <c r="BY62" s="12"/>
      <c r="BZ62" s="12"/>
      <c r="CA62" s="12"/>
      <c r="CB62" s="12"/>
    </row>
    <row r="63" spans="1:80" s="12" customFormat="1" x14ac:dyDescent="0.25">
      <c r="A63" s="46"/>
      <c r="B63" s="59"/>
      <c r="C63" s="60"/>
      <c r="D63" s="60"/>
      <c r="E63" s="61"/>
      <c r="F63" s="71" t="s">
        <v>173</v>
      </c>
      <c r="G63" s="72"/>
      <c r="H63" s="72"/>
      <c r="I63" s="72"/>
      <c r="J63" s="72"/>
      <c r="K63" s="73"/>
      <c r="L63" s="65" t="s">
        <v>175</v>
      </c>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6" t="s">
        <v>113</v>
      </c>
      <c r="AQ63" s="66"/>
      <c r="AR63" s="66"/>
      <c r="AS63" s="66"/>
      <c r="AT63" s="66"/>
      <c r="AU63" s="67">
        <v>42.4</v>
      </c>
      <c r="AV63" s="67"/>
      <c r="AW63" s="67"/>
      <c r="AX63" s="67"/>
      <c r="AY63" s="67"/>
      <c r="AZ63" s="68">
        <f t="shared" si="65"/>
        <v>0</v>
      </c>
      <c r="BA63" s="69"/>
      <c r="BB63" s="69"/>
      <c r="BC63" s="69"/>
      <c r="BD63" s="69"/>
      <c r="BE63" s="69"/>
      <c r="BF63" s="70"/>
      <c r="BG63" s="46"/>
      <c r="BH63" s="46"/>
      <c r="BJ63" s="1"/>
      <c r="BK63" s="1"/>
      <c r="BL63" s="47"/>
      <c r="BN63" s="46"/>
      <c r="BW63" s="46"/>
      <c r="BX63" s="46"/>
    </row>
    <row r="64" spans="1:80" s="46" customFormat="1" x14ac:dyDescent="0.25">
      <c r="B64" s="59"/>
      <c r="C64" s="60"/>
      <c r="D64" s="60"/>
      <c r="E64" s="61"/>
      <c r="F64" s="71" t="s">
        <v>174</v>
      </c>
      <c r="G64" s="72"/>
      <c r="H64" s="72"/>
      <c r="I64" s="72"/>
      <c r="J64" s="72"/>
      <c r="K64" s="73"/>
      <c r="L64" s="65" t="s">
        <v>175</v>
      </c>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6" t="s">
        <v>13</v>
      </c>
      <c r="AQ64" s="66"/>
      <c r="AR64" s="66"/>
      <c r="AS64" s="66"/>
      <c r="AT64" s="66"/>
      <c r="AU64" s="67">
        <v>212</v>
      </c>
      <c r="AV64" s="67"/>
      <c r="AW64" s="67"/>
      <c r="AX64" s="67"/>
      <c r="AY64" s="67"/>
      <c r="AZ64" s="68">
        <f t="shared" si="65"/>
        <v>0</v>
      </c>
      <c r="BA64" s="69"/>
      <c r="BB64" s="69"/>
      <c r="BC64" s="69"/>
      <c r="BD64" s="69"/>
      <c r="BE64" s="69"/>
      <c r="BF64" s="70"/>
      <c r="BJ64" s="1"/>
      <c r="BK64" s="1"/>
      <c r="BL64" s="47"/>
      <c r="BM64" s="12"/>
      <c r="BO64" s="12"/>
      <c r="BP64" s="12"/>
      <c r="BQ64" s="12"/>
      <c r="BR64" s="12"/>
      <c r="BS64" s="12"/>
      <c r="BT64" s="12"/>
      <c r="BU64" s="12"/>
      <c r="BV64" s="12"/>
      <c r="BY64" s="12"/>
      <c r="BZ64" s="12"/>
      <c r="CA64" s="12"/>
      <c r="CB64" s="12"/>
    </row>
    <row r="65" spans="1:80" s="12" customFormat="1" x14ac:dyDescent="0.25">
      <c r="A65" s="46"/>
      <c r="B65" s="59"/>
      <c r="C65" s="60"/>
      <c r="D65" s="60"/>
      <c r="E65" s="61"/>
      <c r="F65" s="71" t="s">
        <v>176</v>
      </c>
      <c r="G65" s="72"/>
      <c r="H65" s="72"/>
      <c r="I65" s="72"/>
      <c r="J65" s="72"/>
      <c r="K65" s="73"/>
      <c r="L65" s="65" t="s">
        <v>178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6" t="s">
        <v>113</v>
      </c>
      <c r="AQ65" s="66"/>
      <c r="AR65" s="66"/>
      <c r="AS65" s="66"/>
      <c r="AT65" s="66"/>
      <c r="AU65" s="67">
        <v>42.4</v>
      </c>
      <c r="AV65" s="67"/>
      <c r="AW65" s="67"/>
      <c r="AX65" s="67"/>
      <c r="AY65" s="67"/>
      <c r="AZ65" s="68">
        <f t="shared" si="65"/>
        <v>0</v>
      </c>
      <c r="BA65" s="69"/>
      <c r="BB65" s="69"/>
      <c r="BC65" s="69"/>
      <c r="BD65" s="69"/>
      <c r="BE65" s="69"/>
      <c r="BF65" s="70"/>
      <c r="BG65" s="46"/>
      <c r="BH65" s="46"/>
      <c r="BJ65" s="1"/>
      <c r="BK65" s="1"/>
      <c r="BL65" s="47"/>
      <c r="BN65" s="46"/>
      <c r="BW65" s="46"/>
      <c r="BX65" s="46"/>
    </row>
    <row r="66" spans="1:80" s="46" customFormat="1" x14ac:dyDescent="0.25">
      <c r="B66" s="59"/>
      <c r="C66" s="60"/>
      <c r="D66" s="60"/>
      <c r="E66" s="61"/>
      <c r="F66" s="71" t="s">
        <v>177</v>
      </c>
      <c r="G66" s="72"/>
      <c r="H66" s="72"/>
      <c r="I66" s="72"/>
      <c r="J66" s="72"/>
      <c r="K66" s="73"/>
      <c r="L66" s="65" t="s">
        <v>178</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6" t="s">
        <v>13</v>
      </c>
      <c r="AQ66" s="66"/>
      <c r="AR66" s="66"/>
      <c r="AS66" s="66"/>
      <c r="AT66" s="66"/>
      <c r="AU66" s="67">
        <v>212</v>
      </c>
      <c r="AV66" s="67"/>
      <c r="AW66" s="67"/>
      <c r="AX66" s="67"/>
      <c r="AY66" s="67"/>
      <c r="AZ66" s="68">
        <f t="shared" si="65"/>
        <v>0</v>
      </c>
      <c r="BA66" s="69"/>
      <c r="BB66" s="69"/>
      <c r="BC66" s="69"/>
      <c r="BD66" s="69"/>
      <c r="BE66" s="69"/>
      <c r="BF66" s="70"/>
      <c r="BJ66" s="1"/>
      <c r="BK66" s="1"/>
      <c r="BL66" s="47"/>
      <c r="BM66" s="12"/>
      <c r="BO66" s="12"/>
      <c r="BP66" s="12"/>
      <c r="BQ66" s="12"/>
      <c r="BR66" s="12"/>
      <c r="BS66" s="12"/>
      <c r="BT66" s="12"/>
      <c r="BU66" s="12"/>
      <c r="BV66" s="12"/>
      <c r="BY66" s="12"/>
      <c r="BZ66" s="12"/>
      <c r="CA66" s="12"/>
      <c r="CB66" s="12"/>
    </row>
    <row r="67" spans="1:80" s="12" customFormat="1" x14ac:dyDescent="0.25">
      <c r="A67" s="46"/>
      <c r="B67" s="59"/>
      <c r="C67" s="60"/>
      <c r="D67" s="60"/>
      <c r="E67" s="61"/>
      <c r="F67" s="71" t="s">
        <v>179</v>
      </c>
      <c r="G67" s="72"/>
      <c r="H67" s="72"/>
      <c r="I67" s="72"/>
      <c r="J67" s="72"/>
      <c r="K67" s="73"/>
      <c r="L67" s="65" t="s">
        <v>181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6" t="s">
        <v>113</v>
      </c>
      <c r="AQ67" s="66"/>
      <c r="AR67" s="66"/>
      <c r="AS67" s="66"/>
      <c r="AT67" s="66"/>
      <c r="AU67" s="67">
        <v>42.4</v>
      </c>
      <c r="AV67" s="67"/>
      <c r="AW67" s="67"/>
      <c r="AX67" s="67"/>
      <c r="AY67" s="67"/>
      <c r="AZ67" s="68">
        <f t="shared" si="65"/>
        <v>0</v>
      </c>
      <c r="BA67" s="69"/>
      <c r="BB67" s="69"/>
      <c r="BC67" s="69"/>
      <c r="BD67" s="69"/>
      <c r="BE67" s="69"/>
      <c r="BF67" s="70"/>
      <c r="BG67" s="46"/>
      <c r="BH67" s="46"/>
      <c r="BJ67" s="1"/>
      <c r="BK67" s="1"/>
      <c r="BL67" s="47"/>
      <c r="BN67" s="46"/>
      <c r="BW67" s="46"/>
      <c r="BX67" s="46"/>
    </row>
    <row r="68" spans="1:80" s="46" customFormat="1" x14ac:dyDescent="0.25">
      <c r="B68" s="59"/>
      <c r="C68" s="60"/>
      <c r="D68" s="60"/>
      <c r="E68" s="61"/>
      <c r="F68" s="71" t="s">
        <v>180</v>
      </c>
      <c r="G68" s="72"/>
      <c r="H68" s="72"/>
      <c r="I68" s="72"/>
      <c r="J68" s="72"/>
      <c r="K68" s="73"/>
      <c r="L68" s="65" t="s">
        <v>181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6" t="s">
        <v>13</v>
      </c>
      <c r="AQ68" s="66"/>
      <c r="AR68" s="66"/>
      <c r="AS68" s="66"/>
      <c r="AT68" s="66"/>
      <c r="AU68" s="67">
        <v>212</v>
      </c>
      <c r="AV68" s="67"/>
      <c r="AW68" s="67"/>
      <c r="AX68" s="67"/>
      <c r="AY68" s="67"/>
      <c r="AZ68" s="68">
        <f t="shared" si="65"/>
        <v>0</v>
      </c>
      <c r="BA68" s="69"/>
      <c r="BB68" s="69"/>
      <c r="BC68" s="69"/>
      <c r="BD68" s="69"/>
      <c r="BE68" s="69"/>
      <c r="BF68" s="70"/>
      <c r="BJ68" s="1"/>
      <c r="BK68" s="1"/>
      <c r="BL68" s="47"/>
      <c r="BM68" s="12"/>
      <c r="BO68" s="12"/>
      <c r="BP68" s="12"/>
      <c r="BQ68" s="12"/>
      <c r="BR68" s="12"/>
      <c r="BS68" s="12"/>
      <c r="BT68" s="12"/>
      <c r="BU68" s="12"/>
      <c r="BV68" s="12"/>
      <c r="BY68" s="12"/>
      <c r="BZ68" s="12"/>
      <c r="CA68" s="12"/>
      <c r="CB68" s="12"/>
    </row>
    <row r="69" spans="1:80" s="41" customFormat="1" x14ac:dyDescent="0.25">
      <c r="B69" s="59"/>
      <c r="C69" s="60"/>
      <c r="D69" s="60"/>
      <c r="E69" s="61"/>
      <c r="F69" s="71" t="s">
        <v>121</v>
      </c>
      <c r="G69" s="72"/>
      <c r="H69" s="72"/>
      <c r="I69" s="72"/>
      <c r="J69" s="72"/>
      <c r="K69" s="73"/>
      <c r="L69" s="65" t="s">
        <v>77</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6" t="s">
        <v>113</v>
      </c>
      <c r="AQ69" s="66"/>
      <c r="AR69" s="66"/>
      <c r="AS69" s="66"/>
      <c r="AT69" s="66"/>
      <c r="AU69" s="67">
        <v>18.68</v>
      </c>
      <c r="AV69" s="67"/>
      <c r="AW69" s="67"/>
      <c r="AX69" s="67"/>
      <c r="AY69" s="67"/>
      <c r="AZ69" s="68">
        <f t="shared" si="65"/>
        <v>0</v>
      </c>
      <c r="BA69" s="69"/>
      <c r="BB69" s="69"/>
      <c r="BC69" s="69"/>
      <c r="BD69" s="69"/>
      <c r="BE69" s="69"/>
      <c r="BF69" s="70"/>
      <c r="BJ69" s="1"/>
      <c r="BK69" s="1"/>
      <c r="BL69" s="1"/>
      <c r="BM69" s="28"/>
      <c r="BN69" s="28"/>
      <c r="BO69" s="28"/>
      <c r="BP69" s="28"/>
      <c r="BQ69" s="28"/>
      <c r="BR69" s="28"/>
      <c r="BS69" s="28"/>
      <c r="BT69" s="28"/>
      <c r="BU69" s="28"/>
      <c r="BV69" s="28"/>
      <c r="BW69" s="28"/>
      <c r="BX69" s="28"/>
      <c r="BY69" s="28"/>
      <c r="BZ69" s="28"/>
      <c r="CA69" s="28"/>
      <c r="CB69" s="28"/>
    </row>
    <row r="70" spans="1:80" s="28" customFormat="1" x14ac:dyDescent="0.25">
      <c r="B70" s="59"/>
      <c r="C70" s="60"/>
      <c r="D70" s="60"/>
      <c r="E70" s="61"/>
      <c r="F70" s="71" t="s">
        <v>85</v>
      </c>
      <c r="G70" s="72"/>
      <c r="H70" s="72"/>
      <c r="I70" s="72"/>
      <c r="J70" s="72"/>
      <c r="K70" s="73"/>
      <c r="L70" s="65" t="s">
        <v>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6" t="s">
        <v>13</v>
      </c>
      <c r="AQ70" s="66"/>
      <c r="AR70" s="66"/>
      <c r="AS70" s="66"/>
      <c r="AT70" s="66"/>
      <c r="AU70" s="67">
        <v>93.4</v>
      </c>
      <c r="AV70" s="67"/>
      <c r="AW70" s="67"/>
      <c r="AX70" s="67"/>
      <c r="AY70" s="67"/>
      <c r="AZ70" s="68">
        <f t="shared" si="65"/>
        <v>0</v>
      </c>
      <c r="BA70" s="69"/>
      <c r="BB70" s="69"/>
      <c r="BC70" s="69"/>
      <c r="BD70" s="69"/>
      <c r="BE70" s="69"/>
      <c r="BF70" s="70"/>
      <c r="BJ70" s="1"/>
      <c r="BK70" s="1"/>
      <c r="BL70" s="1"/>
      <c r="BM70" s="41"/>
      <c r="BN70" s="41"/>
      <c r="BO70" s="41"/>
      <c r="BP70" s="41"/>
      <c r="BQ70" s="41"/>
      <c r="BR70" s="41"/>
      <c r="BS70" s="41"/>
      <c r="BT70" s="41"/>
      <c r="BU70" s="41"/>
      <c r="BV70" s="41"/>
      <c r="BW70" s="41"/>
      <c r="BX70" s="41"/>
      <c r="BY70" s="41"/>
      <c r="BZ70" s="41"/>
      <c r="CA70" s="41"/>
      <c r="CB70" s="41"/>
    </row>
    <row r="71" spans="1:80" s="41" customFormat="1" x14ac:dyDescent="0.25">
      <c r="B71" s="59"/>
      <c r="C71" s="60"/>
      <c r="D71" s="60"/>
      <c r="E71" s="61"/>
      <c r="F71" s="71" t="s">
        <v>122</v>
      </c>
      <c r="G71" s="72"/>
      <c r="H71" s="72"/>
      <c r="I71" s="72"/>
      <c r="J71" s="72"/>
      <c r="K71" s="73"/>
      <c r="L71" s="65" t="s">
        <v>78</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6" t="s">
        <v>113</v>
      </c>
      <c r="AQ71" s="66"/>
      <c r="AR71" s="66"/>
      <c r="AS71" s="66"/>
      <c r="AT71" s="66"/>
      <c r="AU71" s="67">
        <v>18.68</v>
      </c>
      <c r="AV71" s="67"/>
      <c r="AW71" s="67"/>
      <c r="AX71" s="67"/>
      <c r="AY71" s="67"/>
      <c r="AZ71" s="68">
        <f t="shared" si="65"/>
        <v>0</v>
      </c>
      <c r="BA71" s="69"/>
      <c r="BB71" s="69"/>
      <c r="BC71" s="69"/>
      <c r="BD71" s="69"/>
      <c r="BE71" s="69"/>
      <c r="BF71" s="70"/>
      <c r="BJ71" s="13"/>
      <c r="BK71" s="13"/>
      <c r="BL71" s="1"/>
      <c r="BM71" s="28"/>
      <c r="BN71" s="28"/>
      <c r="BO71" s="28"/>
      <c r="BP71" s="28"/>
      <c r="BQ71" s="28"/>
      <c r="BR71" s="28"/>
      <c r="BS71" s="28"/>
      <c r="BT71" s="28"/>
      <c r="BU71" s="28"/>
      <c r="BV71" s="28"/>
      <c r="BW71" s="28"/>
      <c r="BX71" s="28"/>
      <c r="BY71" s="28"/>
      <c r="BZ71" s="28"/>
      <c r="CA71" s="28"/>
      <c r="CB71" s="28"/>
    </row>
    <row r="72" spans="1:80" s="28" customFormat="1" x14ac:dyDescent="0.25">
      <c r="B72" s="59"/>
      <c r="C72" s="60"/>
      <c r="D72" s="60"/>
      <c r="E72" s="61"/>
      <c r="F72" s="71" t="s">
        <v>86</v>
      </c>
      <c r="G72" s="72"/>
      <c r="H72" s="72"/>
      <c r="I72" s="72"/>
      <c r="J72" s="72"/>
      <c r="K72" s="73"/>
      <c r="L72" s="65" t="s">
        <v>78</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6" t="s">
        <v>13</v>
      </c>
      <c r="AQ72" s="66"/>
      <c r="AR72" s="66"/>
      <c r="AS72" s="66"/>
      <c r="AT72" s="66"/>
      <c r="AU72" s="67">
        <v>93.4</v>
      </c>
      <c r="AV72" s="67"/>
      <c r="AW72" s="67"/>
      <c r="AX72" s="67"/>
      <c r="AY72" s="67"/>
      <c r="AZ72" s="68">
        <f t="shared" si="65"/>
        <v>0</v>
      </c>
      <c r="BA72" s="69"/>
      <c r="BB72" s="69"/>
      <c r="BC72" s="69"/>
      <c r="BD72" s="69"/>
      <c r="BE72" s="69"/>
      <c r="BF72" s="70"/>
      <c r="BJ72" s="43"/>
      <c r="BK72" s="43"/>
      <c r="BL72" s="1"/>
      <c r="BM72" s="41"/>
      <c r="BN72" s="41"/>
      <c r="BO72" s="41"/>
      <c r="BP72" s="41"/>
      <c r="BQ72" s="41"/>
      <c r="BR72" s="41"/>
      <c r="BS72" s="41"/>
      <c r="BT72" s="41"/>
      <c r="BU72" s="41"/>
      <c r="BV72" s="41"/>
      <c r="BW72" s="41"/>
      <c r="BX72" s="41"/>
      <c r="BY72" s="41"/>
      <c r="BZ72" s="41"/>
      <c r="CA72" s="41"/>
      <c r="CB72" s="41"/>
    </row>
    <row r="73" spans="1:80" s="41" customFormat="1" x14ac:dyDescent="0.25">
      <c r="B73" s="59"/>
      <c r="C73" s="60"/>
      <c r="D73" s="60"/>
      <c r="E73" s="61"/>
      <c r="F73" s="71" t="s">
        <v>123</v>
      </c>
      <c r="G73" s="72"/>
      <c r="H73" s="72"/>
      <c r="I73" s="72"/>
      <c r="J73" s="72"/>
      <c r="K73" s="73"/>
      <c r="L73" s="65" t="s">
        <v>79</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6" t="s">
        <v>113</v>
      </c>
      <c r="AQ73" s="66"/>
      <c r="AR73" s="66"/>
      <c r="AS73" s="66"/>
      <c r="AT73" s="66"/>
      <c r="AU73" s="67">
        <v>18.68</v>
      </c>
      <c r="AV73" s="67"/>
      <c r="AW73" s="67"/>
      <c r="AX73" s="67"/>
      <c r="AY73" s="67"/>
      <c r="AZ73" s="68">
        <f t="shared" si="65"/>
        <v>0</v>
      </c>
      <c r="BA73" s="69"/>
      <c r="BB73" s="69"/>
      <c r="BC73" s="69"/>
      <c r="BD73" s="69"/>
      <c r="BE73" s="69"/>
      <c r="BF73" s="70"/>
      <c r="BJ73" s="1"/>
      <c r="BK73" s="1"/>
      <c r="BL73" s="1"/>
      <c r="BM73" s="28"/>
      <c r="BN73" s="28"/>
      <c r="BO73" s="28"/>
      <c r="BP73" s="28"/>
      <c r="BQ73" s="28"/>
      <c r="BR73" s="28"/>
      <c r="BS73" s="28"/>
      <c r="BT73" s="28"/>
      <c r="BU73" s="28"/>
      <c r="BV73" s="28"/>
      <c r="BW73" s="12"/>
      <c r="BX73" s="12"/>
      <c r="BY73" s="28"/>
      <c r="BZ73" s="28"/>
      <c r="CA73" s="28"/>
      <c r="CB73" s="28"/>
    </row>
    <row r="74" spans="1:80" s="28" customFormat="1" x14ac:dyDescent="0.25">
      <c r="B74" s="59"/>
      <c r="C74" s="60"/>
      <c r="D74" s="60"/>
      <c r="E74" s="61"/>
      <c r="F74" s="71" t="s">
        <v>87</v>
      </c>
      <c r="G74" s="72"/>
      <c r="H74" s="72"/>
      <c r="I74" s="72"/>
      <c r="J74" s="72"/>
      <c r="K74" s="73"/>
      <c r="L74" s="65" t="s">
        <v>79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6" t="s">
        <v>13</v>
      </c>
      <c r="AQ74" s="66"/>
      <c r="AR74" s="66"/>
      <c r="AS74" s="66"/>
      <c r="AT74" s="66"/>
      <c r="AU74" s="67">
        <v>93.4</v>
      </c>
      <c r="AV74" s="67"/>
      <c r="AW74" s="67"/>
      <c r="AX74" s="67"/>
      <c r="AY74" s="67"/>
      <c r="AZ74" s="68">
        <f t="shared" si="65"/>
        <v>0</v>
      </c>
      <c r="BA74" s="69"/>
      <c r="BB74" s="69"/>
      <c r="BC74" s="69"/>
      <c r="BD74" s="69"/>
      <c r="BE74" s="69"/>
      <c r="BF74" s="70"/>
      <c r="BJ74" s="1"/>
      <c r="BK74" s="1"/>
      <c r="BL74" s="1"/>
      <c r="BM74" s="41"/>
      <c r="BN74" s="41"/>
      <c r="BO74" s="41"/>
      <c r="BP74" s="41"/>
      <c r="BQ74" s="41"/>
      <c r="BR74" s="41"/>
      <c r="BS74" s="41"/>
      <c r="BT74" s="41"/>
      <c r="BU74" s="41"/>
      <c r="BV74" s="41"/>
      <c r="BW74" s="12"/>
      <c r="BX74" s="12"/>
      <c r="BY74" s="41"/>
      <c r="BZ74" s="41"/>
      <c r="CA74" s="41"/>
      <c r="CB74" s="41"/>
    </row>
    <row r="75" spans="1:80" s="41" customFormat="1" x14ac:dyDescent="0.25">
      <c r="B75" s="59"/>
      <c r="C75" s="60"/>
      <c r="D75" s="60"/>
      <c r="E75" s="61"/>
      <c r="F75" s="71" t="s">
        <v>124</v>
      </c>
      <c r="G75" s="72"/>
      <c r="H75" s="72"/>
      <c r="I75" s="72"/>
      <c r="J75" s="72"/>
      <c r="K75" s="73"/>
      <c r="L75" s="65" t="s">
        <v>80</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6" t="s">
        <v>113</v>
      </c>
      <c r="AQ75" s="66"/>
      <c r="AR75" s="66"/>
      <c r="AS75" s="66"/>
      <c r="AT75" s="66"/>
      <c r="AU75" s="67">
        <v>18.68</v>
      </c>
      <c r="AV75" s="67"/>
      <c r="AW75" s="67"/>
      <c r="AX75" s="67"/>
      <c r="AY75" s="67"/>
      <c r="AZ75" s="68">
        <f t="shared" si="65"/>
        <v>0</v>
      </c>
      <c r="BA75" s="69"/>
      <c r="BB75" s="69"/>
      <c r="BC75" s="69"/>
      <c r="BD75" s="69"/>
      <c r="BE75" s="69"/>
      <c r="BF75" s="70"/>
      <c r="BJ75" s="1"/>
      <c r="BK75" s="1"/>
      <c r="BL75" s="1"/>
      <c r="BM75" s="28"/>
      <c r="BN75" s="12"/>
      <c r="BO75" s="28"/>
      <c r="BP75" s="28"/>
      <c r="BQ75" s="28"/>
      <c r="BR75" s="28"/>
      <c r="BS75" s="28"/>
      <c r="BT75" s="28"/>
      <c r="BU75" s="28"/>
      <c r="BV75" s="28"/>
      <c r="BW75" s="28"/>
      <c r="BX75" s="28"/>
      <c r="BY75" s="28"/>
      <c r="BZ75" s="28"/>
      <c r="CA75" s="28"/>
      <c r="CB75" s="28"/>
    </row>
    <row r="76" spans="1:80" s="12" customFormat="1" x14ac:dyDescent="0.25">
      <c r="A76" s="28"/>
      <c r="B76" s="59"/>
      <c r="C76" s="60"/>
      <c r="D76" s="60"/>
      <c r="E76" s="61"/>
      <c r="F76" s="71" t="s">
        <v>88</v>
      </c>
      <c r="G76" s="72"/>
      <c r="H76" s="72"/>
      <c r="I76" s="72"/>
      <c r="J76" s="72"/>
      <c r="K76" s="73"/>
      <c r="L76" s="65" t="s">
        <v>80</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6" t="s">
        <v>13</v>
      </c>
      <c r="AQ76" s="66"/>
      <c r="AR76" s="66"/>
      <c r="AS76" s="66"/>
      <c r="AT76" s="66"/>
      <c r="AU76" s="67">
        <v>93.4</v>
      </c>
      <c r="AV76" s="67"/>
      <c r="AW76" s="67"/>
      <c r="AX76" s="67"/>
      <c r="AY76" s="67"/>
      <c r="AZ76" s="68">
        <f t="shared" si="65"/>
        <v>0</v>
      </c>
      <c r="BA76" s="69"/>
      <c r="BB76" s="69"/>
      <c r="BC76" s="69"/>
      <c r="BD76" s="69"/>
      <c r="BE76" s="69"/>
      <c r="BF76" s="70"/>
      <c r="BG76" s="28"/>
      <c r="BH76" s="28"/>
      <c r="BJ76" s="1"/>
      <c r="BK76" s="1"/>
      <c r="BL76" s="1"/>
      <c r="BM76" s="41"/>
      <c r="BO76" s="41"/>
      <c r="BP76" s="41"/>
      <c r="BQ76" s="41"/>
      <c r="BR76" s="41"/>
      <c r="BS76" s="41"/>
      <c r="BT76" s="41"/>
      <c r="BU76" s="41"/>
      <c r="BV76" s="41"/>
      <c r="BW76" s="41"/>
      <c r="BX76" s="41"/>
      <c r="BY76" s="41"/>
      <c r="BZ76" s="41"/>
      <c r="CA76" s="41"/>
      <c r="CB76" s="41"/>
    </row>
    <row r="77" spans="1:80" s="12" customFormat="1" x14ac:dyDescent="0.25">
      <c r="A77" s="41"/>
      <c r="B77" s="59"/>
      <c r="C77" s="60"/>
      <c r="D77" s="60"/>
      <c r="E77" s="61"/>
      <c r="F77" s="71" t="s">
        <v>125</v>
      </c>
      <c r="G77" s="72"/>
      <c r="H77" s="72"/>
      <c r="I77" s="72"/>
      <c r="J77" s="72"/>
      <c r="K77" s="73"/>
      <c r="L77" s="65" t="s">
        <v>81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6" t="s">
        <v>113</v>
      </c>
      <c r="AQ77" s="66"/>
      <c r="AR77" s="66"/>
      <c r="AS77" s="66"/>
      <c r="AT77" s="66"/>
      <c r="AU77" s="67">
        <v>18.68</v>
      </c>
      <c r="AV77" s="67"/>
      <c r="AW77" s="67"/>
      <c r="AX77" s="67"/>
      <c r="AY77" s="67"/>
      <c r="AZ77" s="68">
        <f t="shared" si="65"/>
        <v>0</v>
      </c>
      <c r="BA77" s="69"/>
      <c r="BB77" s="69"/>
      <c r="BC77" s="69"/>
      <c r="BD77" s="69"/>
      <c r="BE77" s="69"/>
      <c r="BF77" s="70"/>
      <c r="BG77" s="41"/>
      <c r="BH77" s="41"/>
      <c r="BJ77" s="1"/>
      <c r="BK77" s="1"/>
      <c r="BL77" s="43"/>
      <c r="BN77" s="28"/>
      <c r="BW77" s="28"/>
      <c r="BX77" s="28"/>
    </row>
    <row r="78" spans="1:80" s="28" customFormat="1" x14ac:dyDescent="0.25">
      <c r="B78" s="59"/>
      <c r="C78" s="60"/>
      <c r="D78" s="60"/>
      <c r="E78" s="61"/>
      <c r="F78" s="71" t="s">
        <v>89</v>
      </c>
      <c r="G78" s="72"/>
      <c r="H78" s="72"/>
      <c r="I78" s="72"/>
      <c r="J78" s="72"/>
      <c r="K78" s="73"/>
      <c r="L78" s="65" t="s">
        <v>81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6" t="s">
        <v>13</v>
      </c>
      <c r="AQ78" s="66"/>
      <c r="AR78" s="66"/>
      <c r="AS78" s="66"/>
      <c r="AT78" s="66"/>
      <c r="AU78" s="67">
        <v>93.4</v>
      </c>
      <c r="AV78" s="67"/>
      <c r="AW78" s="67"/>
      <c r="AX78" s="67"/>
      <c r="AY78" s="67"/>
      <c r="AZ78" s="68">
        <f t="shared" si="65"/>
        <v>0</v>
      </c>
      <c r="BA78" s="69"/>
      <c r="BB78" s="69"/>
      <c r="BC78" s="69"/>
      <c r="BD78" s="69"/>
      <c r="BE78" s="69"/>
      <c r="BF78" s="70"/>
      <c r="BJ78" s="1"/>
      <c r="BK78" s="1"/>
      <c r="BL78" s="43"/>
      <c r="BM78" s="12"/>
      <c r="BN78" s="41"/>
      <c r="BO78" s="12"/>
      <c r="BP78" s="12"/>
      <c r="BQ78" s="12"/>
      <c r="BR78" s="12"/>
      <c r="BS78" s="12"/>
      <c r="BT78" s="12"/>
      <c r="BU78" s="12"/>
      <c r="BV78" s="12"/>
      <c r="BW78" s="41"/>
      <c r="BX78" s="41"/>
      <c r="BY78" s="12"/>
      <c r="BZ78" s="12"/>
      <c r="CA78" s="12"/>
      <c r="CB78" s="12"/>
    </row>
    <row r="79" spans="1:80" s="12" customFormat="1" x14ac:dyDescent="0.25">
      <c r="A79" s="46"/>
      <c r="B79" s="59"/>
      <c r="C79" s="60"/>
      <c r="D79" s="60"/>
      <c r="E79" s="61"/>
      <c r="F79" s="71" t="s">
        <v>182</v>
      </c>
      <c r="G79" s="72"/>
      <c r="H79" s="72"/>
      <c r="I79" s="72"/>
      <c r="J79" s="72"/>
      <c r="K79" s="73"/>
      <c r="L79" s="65" t="s">
        <v>184</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6" t="s">
        <v>113</v>
      </c>
      <c r="AQ79" s="66"/>
      <c r="AR79" s="66"/>
      <c r="AS79" s="66"/>
      <c r="AT79" s="66"/>
      <c r="AU79" s="67">
        <v>18.68</v>
      </c>
      <c r="AV79" s="67"/>
      <c r="AW79" s="67"/>
      <c r="AX79" s="67"/>
      <c r="AY79" s="67"/>
      <c r="AZ79" s="68">
        <f t="shared" si="65"/>
        <v>0</v>
      </c>
      <c r="BA79" s="69"/>
      <c r="BB79" s="69"/>
      <c r="BC79" s="69"/>
      <c r="BD79" s="69"/>
      <c r="BE79" s="69"/>
      <c r="BF79" s="70"/>
      <c r="BG79" s="46"/>
      <c r="BH79" s="46"/>
      <c r="BJ79" s="1"/>
      <c r="BK79" s="1"/>
      <c r="BL79" s="47"/>
      <c r="BN79" s="46"/>
      <c r="BW79" s="46"/>
      <c r="BX79" s="46"/>
    </row>
    <row r="80" spans="1:80" s="46" customFormat="1" x14ac:dyDescent="0.25">
      <c r="B80" s="59"/>
      <c r="C80" s="60"/>
      <c r="D80" s="60"/>
      <c r="E80" s="61"/>
      <c r="F80" s="71" t="s">
        <v>183</v>
      </c>
      <c r="G80" s="72"/>
      <c r="H80" s="72"/>
      <c r="I80" s="72"/>
      <c r="J80" s="72"/>
      <c r="K80" s="73"/>
      <c r="L80" s="65" t="s">
        <v>184</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6" t="s">
        <v>13</v>
      </c>
      <c r="AQ80" s="66"/>
      <c r="AR80" s="66"/>
      <c r="AS80" s="66"/>
      <c r="AT80" s="66"/>
      <c r="AU80" s="67">
        <v>93.4</v>
      </c>
      <c r="AV80" s="67"/>
      <c r="AW80" s="67"/>
      <c r="AX80" s="67"/>
      <c r="AY80" s="67"/>
      <c r="AZ80" s="68">
        <f t="shared" si="65"/>
        <v>0</v>
      </c>
      <c r="BA80" s="69"/>
      <c r="BB80" s="69"/>
      <c r="BC80" s="69"/>
      <c r="BD80" s="69"/>
      <c r="BE80" s="69"/>
      <c r="BF80" s="70"/>
      <c r="BJ80" s="1"/>
      <c r="BK80" s="1"/>
      <c r="BL80" s="47"/>
      <c r="BM80" s="12"/>
      <c r="BO80" s="12"/>
      <c r="BP80" s="12"/>
      <c r="BQ80" s="12"/>
      <c r="BR80" s="12"/>
      <c r="BS80" s="12"/>
      <c r="BT80" s="12"/>
      <c r="BU80" s="12"/>
      <c r="BV80" s="12"/>
      <c r="BY80" s="12"/>
      <c r="BZ80" s="12"/>
      <c r="CA80" s="12"/>
      <c r="CB80" s="12"/>
    </row>
    <row r="81" spans="1:80" s="12" customFormat="1" x14ac:dyDescent="0.25">
      <c r="A81" s="46"/>
      <c r="B81" s="59"/>
      <c r="C81" s="60"/>
      <c r="D81" s="60"/>
      <c r="E81" s="61"/>
      <c r="F81" s="71" t="s">
        <v>185</v>
      </c>
      <c r="G81" s="72"/>
      <c r="H81" s="72"/>
      <c r="I81" s="72"/>
      <c r="J81" s="72"/>
      <c r="K81" s="73"/>
      <c r="L81" s="65" t="s">
        <v>187</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6" t="s">
        <v>113</v>
      </c>
      <c r="AQ81" s="66"/>
      <c r="AR81" s="66"/>
      <c r="AS81" s="66"/>
      <c r="AT81" s="66"/>
      <c r="AU81" s="67">
        <v>18.68</v>
      </c>
      <c r="AV81" s="67"/>
      <c r="AW81" s="67"/>
      <c r="AX81" s="67"/>
      <c r="AY81" s="67"/>
      <c r="AZ81" s="68">
        <f t="shared" si="65"/>
        <v>0</v>
      </c>
      <c r="BA81" s="69"/>
      <c r="BB81" s="69"/>
      <c r="BC81" s="69"/>
      <c r="BD81" s="69"/>
      <c r="BE81" s="69"/>
      <c r="BF81" s="70"/>
      <c r="BG81" s="46"/>
      <c r="BH81" s="46"/>
      <c r="BJ81" s="1"/>
      <c r="BK81" s="1"/>
      <c r="BL81" s="47"/>
      <c r="BN81" s="46"/>
      <c r="BW81" s="46"/>
      <c r="BX81" s="46"/>
    </row>
    <row r="82" spans="1:80" s="46" customFormat="1" x14ac:dyDescent="0.25">
      <c r="B82" s="59"/>
      <c r="C82" s="60"/>
      <c r="D82" s="60"/>
      <c r="E82" s="61"/>
      <c r="F82" s="71" t="s">
        <v>186</v>
      </c>
      <c r="G82" s="72"/>
      <c r="H82" s="72"/>
      <c r="I82" s="72"/>
      <c r="J82" s="72"/>
      <c r="K82" s="73"/>
      <c r="L82" s="65" t="s">
        <v>187</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6" t="s">
        <v>13</v>
      </c>
      <c r="AQ82" s="66"/>
      <c r="AR82" s="66"/>
      <c r="AS82" s="66"/>
      <c r="AT82" s="66"/>
      <c r="AU82" s="67">
        <v>93.4</v>
      </c>
      <c r="AV82" s="67"/>
      <c r="AW82" s="67"/>
      <c r="AX82" s="67"/>
      <c r="AY82" s="67"/>
      <c r="AZ82" s="68">
        <f t="shared" si="65"/>
        <v>0</v>
      </c>
      <c r="BA82" s="69"/>
      <c r="BB82" s="69"/>
      <c r="BC82" s="69"/>
      <c r="BD82" s="69"/>
      <c r="BE82" s="69"/>
      <c r="BF82" s="70"/>
      <c r="BJ82" s="1"/>
      <c r="BK82" s="1"/>
      <c r="BL82" s="47"/>
      <c r="BM82" s="12"/>
      <c r="BO82" s="12"/>
      <c r="BP82" s="12"/>
      <c r="BQ82" s="12"/>
      <c r="BR82" s="12"/>
      <c r="BS82" s="12"/>
      <c r="BT82" s="12"/>
      <c r="BU82" s="12"/>
      <c r="BV82" s="12"/>
      <c r="BY82" s="12"/>
      <c r="BZ82" s="12"/>
      <c r="CA82" s="12"/>
      <c r="CB82" s="12"/>
    </row>
    <row r="83" spans="1:80" s="12" customFormat="1" x14ac:dyDescent="0.25">
      <c r="A83" s="46"/>
      <c r="B83" s="59"/>
      <c r="C83" s="60"/>
      <c r="D83" s="60"/>
      <c r="E83" s="61"/>
      <c r="F83" s="71" t="s">
        <v>188</v>
      </c>
      <c r="G83" s="72"/>
      <c r="H83" s="72"/>
      <c r="I83" s="72"/>
      <c r="J83" s="72"/>
      <c r="K83" s="73"/>
      <c r="L83" s="65" t="s">
        <v>190</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6" t="s">
        <v>113</v>
      </c>
      <c r="AQ83" s="66"/>
      <c r="AR83" s="66"/>
      <c r="AS83" s="66"/>
      <c r="AT83" s="66"/>
      <c r="AU83" s="67">
        <v>18.68</v>
      </c>
      <c r="AV83" s="67"/>
      <c r="AW83" s="67"/>
      <c r="AX83" s="67"/>
      <c r="AY83" s="67"/>
      <c r="AZ83" s="68">
        <f t="shared" si="65"/>
        <v>0</v>
      </c>
      <c r="BA83" s="69"/>
      <c r="BB83" s="69"/>
      <c r="BC83" s="69"/>
      <c r="BD83" s="69"/>
      <c r="BE83" s="69"/>
      <c r="BF83" s="70"/>
      <c r="BG83" s="46"/>
      <c r="BH83" s="46"/>
      <c r="BJ83" s="1"/>
      <c r="BK83" s="1"/>
      <c r="BL83" s="47"/>
      <c r="BN83" s="46"/>
      <c r="BW83" s="46"/>
      <c r="BX83" s="46"/>
    </row>
    <row r="84" spans="1:80" s="46" customFormat="1" x14ac:dyDescent="0.25">
      <c r="B84" s="59"/>
      <c r="C84" s="60"/>
      <c r="D84" s="60"/>
      <c r="E84" s="61"/>
      <c r="F84" s="71" t="s">
        <v>189</v>
      </c>
      <c r="G84" s="72"/>
      <c r="H84" s="72"/>
      <c r="I84" s="72"/>
      <c r="J84" s="72"/>
      <c r="K84" s="73"/>
      <c r="L84" s="65" t="s">
        <v>190</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6" t="s">
        <v>13</v>
      </c>
      <c r="AQ84" s="66"/>
      <c r="AR84" s="66"/>
      <c r="AS84" s="66"/>
      <c r="AT84" s="66"/>
      <c r="AU84" s="67">
        <v>93.4</v>
      </c>
      <c r="AV84" s="67"/>
      <c r="AW84" s="67"/>
      <c r="AX84" s="67"/>
      <c r="AY84" s="67"/>
      <c r="AZ84" s="68">
        <f t="shared" si="65"/>
        <v>0</v>
      </c>
      <c r="BA84" s="69"/>
      <c r="BB84" s="69"/>
      <c r="BC84" s="69"/>
      <c r="BD84" s="69"/>
      <c r="BE84" s="69"/>
      <c r="BF84" s="70"/>
      <c r="BJ84" s="1"/>
      <c r="BK84" s="1"/>
      <c r="BL84" s="47"/>
      <c r="BM84" s="12"/>
      <c r="BO84" s="12"/>
      <c r="BP84" s="12"/>
      <c r="BQ84" s="12"/>
      <c r="BR84" s="12"/>
      <c r="BS84" s="12"/>
      <c r="BT84" s="12"/>
      <c r="BU84" s="12"/>
      <c r="BV84" s="12"/>
      <c r="BY84" s="12"/>
      <c r="BZ84" s="12"/>
      <c r="CA84" s="12"/>
      <c r="CB84" s="12"/>
    </row>
    <row r="85" spans="1:80" s="41" customFormat="1" x14ac:dyDescent="0.25">
      <c r="B85" s="59"/>
      <c r="C85" s="60"/>
      <c r="D85" s="60"/>
      <c r="E85" s="61"/>
      <c r="F85" s="62" t="s">
        <v>126</v>
      </c>
      <c r="G85" s="63"/>
      <c r="H85" s="63"/>
      <c r="I85" s="63"/>
      <c r="J85" s="63"/>
      <c r="K85" s="64"/>
      <c r="L85" s="65" t="s">
        <v>194</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6" t="s">
        <v>113</v>
      </c>
      <c r="AQ85" s="66"/>
      <c r="AR85" s="66"/>
      <c r="AS85" s="66"/>
      <c r="AT85" s="66"/>
      <c r="AU85" s="67">
        <v>27.55</v>
      </c>
      <c r="AV85" s="67"/>
      <c r="AW85" s="67"/>
      <c r="AX85" s="67"/>
      <c r="AY85" s="67"/>
      <c r="AZ85" s="68">
        <f t="shared" ref="AZ85:AZ106" si="66">AU85*B85</f>
        <v>0</v>
      </c>
      <c r="BA85" s="69"/>
      <c r="BB85" s="69"/>
      <c r="BC85" s="69"/>
      <c r="BD85" s="69"/>
      <c r="BE85" s="69"/>
      <c r="BF85" s="70"/>
      <c r="BJ85" s="1"/>
      <c r="BK85" s="1"/>
      <c r="BL85" s="1"/>
      <c r="BM85" s="28"/>
      <c r="BN85" s="28"/>
      <c r="BO85" s="28"/>
      <c r="BP85" s="28"/>
      <c r="BQ85" s="28"/>
      <c r="BR85" s="28"/>
      <c r="BS85" s="28"/>
      <c r="BT85" s="28"/>
      <c r="BU85" s="28"/>
      <c r="BV85" s="28"/>
      <c r="BW85" s="28"/>
      <c r="BX85" s="28"/>
      <c r="BY85" s="28"/>
      <c r="BZ85" s="28"/>
      <c r="CA85" s="28"/>
      <c r="CB85" s="28"/>
    </row>
    <row r="86" spans="1:80" s="28" customFormat="1" x14ac:dyDescent="0.25">
      <c r="B86" s="59"/>
      <c r="C86" s="60"/>
      <c r="D86" s="60"/>
      <c r="E86" s="61"/>
      <c r="F86" s="62" t="s">
        <v>91</v>
      </c>
      <c r="G86" s="63"/>
      <c r="H86" s="63"/>
      <c r="I86" s="63"/>
      <c r="J86" s="63"/>
      <c r="K86" s="64"/>
      <c r="L86" s="65" t="s">
        <v>194</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6" t="s">
        <v>13</v>
      </c>
      <c r="AQ86" s="66"/>
      <c r="AR86" s="66"/>
      <c r="AS86" s="66"/>
      <c r="AT86" s="66"/>
      <c r="AU86" s="67">
        <v>137.75</v>
      </c>
      <c r="AV86" s="67"/>
      <c r="AW86" s="67"/>
      <c r="AX86" s="67"/>
      <c r="AY86" s="67"/>
      <c r="AZ86" s="68">
        <f t="shared" si="66"/>
        <v>0</v>
      </c>
      <c r="BA86" s="69"/>
      <c r="BB86" s="69"/>
      <c r="BC86" s="69"/>
      <c r="BD86" s="69"/>
      <c r="BE86" s="69"/>
      <c r="BF86" s="70"/>
      <c r="BJ86" s="1"/>
      <c r="BK86" s="1"/>
      <c r="BL86" s="1"/>
      <c r="BM86" s="41"/>
      <c r="BN86" s="41"/>
      <c r="BO86" s="41"/>
      <c r="BP86" s="41"/>
      <c r="BQ86" s="41"/>
      <c r="BR86" s="41"/>
      <c r="BS86" s="41"/>
      <c r="BT86" s="41"/>
      <c r="BU86" s="41"/>
      <c r="BV86" s="41"/>
      <c r="BW86" s="41"/>
      <c r="BX86" s="41"/>
      <c r="BY86" s="41"/>
      <c r="BZ86" s="41"/>
      <c r="CA86" s="41"/>
      <c r="CB86" s="41"/>
    </row>
    <row r="87" spans="1:80" s="41" customFormat="1" x14ac:dyDescent="0.25">
      <c r="B87" s="59"/>
      <c r="C87" s="60"/>
      <c r="D87" s="60"/>
      <c r="E87" s="61"/>
      <c r="F87" s="62" t="s">
        <v>127</v>
      </c>
      <c r="G87" s="63"/>
      <c r="H87" s="63"/>
      <c r="I87" s="63"/>
      <c r="J87" s="63"/>
      <c r="K87" s="64"/>
      <c r="L87" s="65" t="s">
        <v>195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6" t="s">
        <v>113</v>
      </c>
      <c r="AQ87" s="66"/>
      <c r="AR87" s="66"/>
      <c r="AS87" s="66"/>
      <c r="AT87" s="66"/>
      <c r="AU87" s="67">
        <v>27.55</v>
      </c>
      <c r="AV87" s="67"/>
      <c r="AW87" s="67"/>
      <c r="AX87" s="67"/>
      <c r="AY87" s="67"/>
      <c r="AZ87" s="68">
        <f t="shared" si="66"/>
        <v>0</v>
      </c>
      <c r="BA87" s="69"/>
      <c r="BB87" s="69"/>
      <c r="BC87" s="69"/>
      <c r="BD87" s="69"/>
      <c r="BE87" s="69"/>
      <c r="BF87" s="70"/>
      <c r="BJ87" s="30"/>
      <c r="BK87" s="30"/>
      <c r="BL87" s="1"/>
      <c r="BM87" s="28"/>
      <c r="BN87" s="28"/>
      <c r="BO87" s="28"/>
      <c r="BP87" s="28"/>
      <c r="BQ87" s="28"/>
      <c r="BR87" s="28"/>
      <c r="BS87" s="28"/>
      <c r="BT87" s="28"/>
      <c r="BU87" s="28"/>
      <c r="BV87" s="28"/>
      <c r="BW87" s="2"/>
      <c r="BX87" s="2"/>
      <c r="BY87" s="28"/>
      <c r="BZ87" s="28"/>
      <c r="CA87" s="28"/>
      <c r="CB87" s="28"/>
    </row>
    <row r="88" spans="1:80" s="28" customFormat="1" x14ac:dyDescent="0.25">
      <c r="B88" s="59"/>
      <c r="C88" s="60"/>
      <c r="D88" s="60"/>
      <c r="E88" s="61"/>
      <c r="F88" s="62" t="s">
        <v>92</v>
      </c>
      <c r="G88" s="63"/>
      <c r="H88" s="63"/>
      <c r="I88" s="63"/>
      <c r="J88" s="63"/>
      <c r="K88" s="64"/>
      <c r="L88" s="65" t="s">
        <v>195</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6" t="s">
        <v>13</v>
      </c>
      <c r="AQ88" s="66"/>
      <c r="AR88" s="66"/>
      <c r="AS88" s="66"/>
      <c r="AT88" s="66"/>
      <c r="AU88" s="67">
        <v>137.75</v>
      </c>
      <c r="AV88" s="67"/>
      <c r="AW88" s="67"/>
      <c r="AX88" s="67"/>
      <c r="AY88" s="67"/>
      <c r="AZ88" s="68">
        <f t="shared" si="66"/>
        <v>0</v>
      </c>
      <c r="BA88" s="69"/>
      <c r="BB88" s="69"/>
      <c r="BC88" s="69"/>
      <c r="BD88" s="69"/>
      <c r="BE88" s="69"/>
      <c r="BF88" s="70"/>
      <c r="BJ88" s="43"/>
      <c r="BK88" s="43"/>
      <c r="BL88" s="1"/>
      <c r="BM88" s="41"/>
      <c r="BN88" s="41"/>
      <c r="BO88" s="41"/>
      <c r="BP88" s="41"/>
      <c r="BQ88" s="41"/>
      <c r="BR88" s="41"/>
      <c r="BS88" s="41"/>
      <c r="BT88" s="41"/>
      <c r="BU88" s="41"/>
      <c r="BV88" s="41"/>
      <c r="BW88" s="41"/>
      <c r="BX88" s="41"/>
      <c r="BY88" s="41"/>
      <c r="BZ88" s="41"/>
      <c r="CA88" s="41"/>
      <c r="CB88" s="41"/>
    </row>
    <row r="89" spans="1:80" s="41" customFormat="1" x14ac:dyDescent="0.25">
      <c r="B89" s="59"/>
      <c r="C89" s="60"/>
      <c r="D89" s="60"/>
      <c r="E89" s="61"/>
      <c r="F89" s="62" t="s">
        <v>128</v>
      </c>
      <c r="G89" s="63"/>
      <c r="H89" s="63"/>
      <c r="I89" s="63"/>
      <c r="J89" s="63"/>
      <c r="K89" s="64"/>
      <c r="L89" s="65" t="s">
        <v>196</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6" t="s">
        <v>113</v>
      </c>
      <c r="AQ89" s="66"/>
      <c r="AR89" s="66"/>
      <c r="AS89" s="66"/>
      <c r="AT89" s="66"/>
      <c r="AU89" s="67">
        <v>27.55</v>
      </c>
      <c r="AV89" s="67"/>
      <c r="AW89" s="67"/>
      <c r="AX89" s="67"/>
      <c r="AY89" s="67"/>
      <c r="AZ89" s="68">
        <f t="shared" si="66"/>
        <v>0</v>
      </c>
      <c r="BA89" s="69"/>
      <c r="BB89" s="69"/>
      <c r="BC89" s="69"/>
      <c r="BD89" s="69"/>
      <c r="BE89" s="69"/>
      <c r="BF89" s="70"/>
      <c r="BJ89" s="1"/>
      <c r="BK89" s="1"/>
      <c r="BL89" s="1"/>
      <c r="BM89" s="28"/>
      <c r="BN89" s="28"/>
      <c r="BO89" s="28"/>
      <c r="BP89" s="28"/>
      <c r="BQ89" s="28"/>
      <c r="BR89" s="28"/>
      <c r="BS89" s="28"/>
      <c r="BT89" s="28"/>
      <c r="BU89" s="28"/>
      <c r="BV89" s="28"/>
      <c r="BW89" s="2"/>
      <c r="BX89" s="2"/>
      <c r="BY89" s="28"/>
      <c r="BZ89" s="28"/>
      <c r="CA89" s="28"/>
      <c r="CB89" s="28"/>
    </row>
    <row r="90" spans="1:80" x14ac:dyDescent="0.25">
      <c r="A90" s="28"/>
      <c r="B90" s="59"/>
      <c r="C90" s="60"/>
      <c r="D90" s="60"/>
      <c r="E90" s="61"/>
      <c r="F90" s="62" t="s">
        <v>93</v>
      </c>
      <c r="G90" s="63"/>
      <c r="H90" s="63"/>
      <c r="I90" s="63"/>
      <c r="J90" s="63"/>
      <c r="K90" s="64"/>
      <c r="L90" s="65" t="s">
        <v>196</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6" t="s">
        <v>13</v>
      </c>
      <c r="AQ90" s="66"/>
      <c r="AR90" s="66"/>
      <c r="AS90" s="66"/>
      <c r="AT90" s="66"/>
      <c r="AU90" s="67">
        <v>137.75</v>
      </c>
      <c r="AV90" s="67"/>
      <c r="AW90" s="67"/>
      <c r="AX90" s="67"/>
      <c r="AY90" s="67"/>
      <c r="AZ90" s="68">
        <f t="shared" si="66"/>
        <v>0</v>
      </c>
      <c r="BA90" s="69"/>
      <c r="BB90" s="69"/>
      <c r="BC90" s="69"/>
      <c r="BD90" s="69"/>
      <c r="BE90" s="69"/>
      <c r="BF90" s="70"/>
      <c r="BG90" s="28"/>
      <c r="BM90" s="41"/>
      <c r="BN90" s="41"/>
      <c r="BO90" s="41"/>
      <c r="BP90" s="41"/>
      <c r="BQ90" s="41"/>
      <c r="BR90" s="41"/>
      <c r="BS90" s="41"/>
      <c r="BT90" s="41"/>
      <c r="BU90" s="41"/>
      <c r="BV90" s="41"/>
      <c r="BW90" s="41"/>
      <c r="BX90" s="41"/>
      <c r="BY90" s="41"/>
      <c r="BZ90" s="41"/>
      <c r="CA90" s="41"/>
      <c r="CB90" s="41"/>
    </row>
    <row r="91" spans="1:80" s="46" customFormat="1" x14ac:dyDescent="0.25">
      <c r="B91" s="59"/>
      <c r="C91" s="60"/>
      <c r="D91" s="60"/>
      <c r="E91" s="61"/>
      <c r="F91" s="62" t="s">
        <v>191</v>
      </c>
      <c r="G91" s="63"/>
      <c r="H91" s="63"/>
      <c r="I91" s="63"/>
      <c r="J91" s="63"/>
      <c r="K91" s="64"/>
      <c r="L91" s="65" t="s">
        <v>193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6" t="s">
        <v>113</v>
      </c>
      <c r="AQ91" s="66"/>
      <c r="AR91" s="66"/>
      <c r="AS91" s="66"/>
      <c r="AT91" s="66"/>
      <c r="AU91" s="67">
        <v>27.55</v>
      </c>
      <c r="AV91" s="67"/>
      <c r="AW91" s="67"/>
      <c r="AX91" s="67"/>
      <c r="AY91" s="67"/>
      <c r="AZ91" s="68">
        <f t="shared" si="66"/>
        <v>0</v>
      </c>
      <c r="BA91" s="69"/>
      <c r="BB91" s="69"/>
      <c r="BC91" s="69"/>
      <c r="BD91" s="69"/>
      <c r="BE91" s="69"/>
      <c r="BF91" s="70"/>
      <c r="BJ91" s="1"/>
      <c r="BK91" s="1"/>
      <c r="BL91" s="1"/>
    </row>
    <row r="92" spans="1:80" s="46" customFormat="1" x14ac:dyDescent="0.25">
      <c r="B92" s="59"/>
      <c r="C92" s="60"/>
      <c r="D92" s="60"/>
      <c r="E92" s="61"/>
      <c r="F92" s="62" t="s">
        <v>192</v>
      </c>
      <c r="G92" s="63"/>
      <c r="H92" s="63"/>
      <c r="I92" s="63"/>
      <c r="J92" s="63"/>
      <c r="K92" s="64"/>
      <c r="L92" s="65" t="s">
        <v>193</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6" t="s">
        <v>13</v>
      </c>
      <c r="AQ92" s="66"/>
      <c r="AR92" s="66"/>
      <c r="AS92" s="66"/>
      <c r="AT92" s="66"/>
      <c r="AU92" s="67">
        <v>137.75</v>
      </c>
      <c r="AV92" s="67"/>
      <c r="AW92" s="67"/>
      <c r="AX92" s="67"/>
      <c r="AY92" s="67"/>
      <c r="AZ92" s="68">
        <f t="shared" si="66"/>
        <v>0</v>
      </c>
      <c r="BA92" s="69"/>
      <c r="BB92" s="69"/>
      <c r="BC92" s="69"/>
      <c r="BD92" s="69"/>
      <c r="BE92" s="69"/>
      <c r="BF92" s="70"/>
      <c r="BJ92" s="1"/>
      <c r="BK92" s="1"/>
      <c r="BL92" s="1"/>
    </row>
    <row r="93" spans="1:80" s="46" customFormat="1" x14ac:dyDescent="0.25">
      <c r="B93" s="59"/>
      <c r="C93" s="60"/>
      <c r="D93" s="60"/>
      <c r="E93" s="61"/>
      <c r="F93" s="62" t="s">
        <v>197</v>
      </c>
      <c r="G93" s="63"/>
      <c r="H93" s="63"/>
      <c r="I93" s="63"/>
      <c r="J93" s="63"/>
      <c r="K93" s="64"/>
      <c r="L93" s="65" t="s">
        <v>199</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6" t="s">
        <v>113</v>
      </c>
      <c r="AQ93" s="66"/>
      <c r="AR93" s="66"/>
      <c r="AS93" s="66"/>
      <c r="AT93" s="66"/>
      <c r="AU93" s="67">
        <v>27.55</v>
      </c>
      <c r="AV93" s="67"/>
      <c r="AW93" s="67"/>
      <c r="AX93" s="67"/>
      <c r="AY93" s="67"/>
      <c r="AZ93" s="68">
        <f t="shared" si="66"/>
        <v>0</v>
      </c>
      <c r="BA93" s="69"/>
      <c r="BB93" s="69"/>
      <c r="BC93" s="69"/>
      <c r="BD93" s="69"/>
      <c r="BE93" s="69"/>
      <c r="BF93" s="70"/>
      <c r="BJ93" s="1"/>
      <c r="BK93" s="1"/>
      <c r="BL93" s="1"/>
    </row>
    <row r="94" spans="1:80" s="46" customFormat="1" x14ac:dyDescent="0.25">
      <c r="B94" s="59"/>
      <c r="C94" s="60"/>
      <c r="D94" s="60"/>
      <c r="E94" s="61"/>
      <c r="F94" s="62" t="s">
        <v>198</v>
      </c>
      <c r="G94" s="63"/>
      <c r="H94" s="63"/>
      <c r="I94" s="63"/>
      <c r="J94" s="63"/>
      <c r="K94" s="64"/>
      <c r="L94" s="65" t="s">
        <v>199</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6" t="s">
        <v>13</v>
      </c>
      <c r="AQ94" s="66"/>
      <c r="AR94" s="66"/>
      <c r="AS94" s="66"/>
      <c r="AT94" s="66"/>
      <c r="AU94" s="67">
        <v>137.75</v>
      </c>
      <c r="AV94" s="67"/>
      <c r="AW94" s="67"/>
      <c r="AX94" s="67"/>
      <c r="AY94" s="67"/>
      <c r="AZ94" s="68">
        <f t="shared" si="66"/>
        <v>0</v>
      </c>
      <c r="BA94" s="69"/>
      <c r="BB94" s="69"/>
      <c r="BC94" s="69"/>
      <c r="BD94" s="69"/>
      <c r="BE94" s="69"/>
      <c r="BF94" s="70"/>
      <c r="BJ94" s="1"/>
      <c r="BK94" s="1"/>
      <c r="BL94" s="1"/>
    </row>
    <row r="95" spans="1:80" s="41" customFormat="1" ht="14.25" customHeight="1" x14ac:dyDescent="0.25">
      <c r="B95" s="59"/>
      <c r="C95" s="60"/>
      <c r="D95" s="60"/>
      <c r="E95" s="61"/>
      <c r="F95" s="71" t="s">
        <v>129</v>
      </c>
      <c r="G95" s="72"/>
      <c r="H95" s="72"/>
      <c r="I95" s="72"/>
      <c r="J95" s="72"/>
      <c r="K95" s="73"/>
      <c r="L95" s="65" t="s">
        <v>49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6" t="s">
        <v>113</v>
      </c>
      <c r="AQ95" s="66"/>
      <c r="AR95" s="66"/>
      <c r="AS95" s="66"/>
      <c r="AT95" s="66"/>
      <c r="AU95" s="67">
        <v>6.98</v>
      </c>
      <c r="AV95" s="67"/>
      <c r="AW95" s="67"/>
      <c r="AX95" s="67"/>
      <c r="AY95" s="67"/>
      <c r="AZ95" s="68">
        <f t="shared" si="66"/>
        <v>0</v>
      </c>
      <c r="BA95" s="69"/>
      <c r="BB95" s="69"/>
      <c r="BC95" s="69"/>
      <c r="BD95" s="69"/>
      <c r="BE95" s="69"/>
      <c r="BF95" s="70"/>
      <c r="BJ95" s="1"/>
      <c r="BK95" s="1"/>
      <c r="BL95" s="1"/>
      <c r="BM95" s="2"/>
      <c r="BN95" s="2"/>
      <c r="BO95" s="2"/>
      <c r="BP95" s="2"/>
      <c r="BQ95" s="2"/>
      <c r="BR95" s="2"/>
      <c r="BS95" s="2"/>
      <c r="BT95" s="2"/>
      <c r="BU95" s="2"/>
      <c r="BV95" s="2"/>
      <c r="BW95" s="2"/>
      <c r="BX95" s="2"/>
      <c r="BY95" s="2"/>
      <c r="BZ95" s="2"/>
      <c r="CA95" s="2"/>
      <c r="CB95" s="2"/>
    </row>
    <row r="96" spans="1:80" ht="15" customHeight="1" x14ac:dyDescent="0.25">
      <c r="B96" s="59"/>
      <c r="C96" s="60"/>
      <c r="D96" s="60"/>
      <c r="E96" s="61"/>
      <c r="F96" s="71" t="s">
        <v>37</v>
      </c>
      <c r="G96" s="72"/>
      <c r="H96" s="72"/>
      <c r="I96" s="72"/>
      <c r="J96" s="72"/>
      <c r="K96" s="73"/>
      <c r="L96" s="65" t="s">
        <v>49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6" t="s">
        <v>13</v>
      </c>
      <c r="AQ96" s="66"/>
      <c r="AR96" s="66"/>
      <c r="AS96" s="66"/>
      <c r="AT96" s="66"/>
      <c r="AU96" s="67">
        <v>34.9</v>
      </c>
      <c r="AV96" s="67"/>
      <c r="AW96" s="67"/>
      <c r="AX96" s="67"/>
      <c r="AY96" s="67"/>
      <c r="AZ96" s="68">
        <f t="shared" si="66"/>
        <v>0</v>
      </c>
      <c r="BA96" s="69"/>
      <c r="BB96" s="69"/>
      <c r="BC96" s="69"/>
      <c r="BD96" s="69"/>
      <c r="BE96" s="69"/>
      <c r="BF96" s="70"/>
      <c r="BM96" s="41"/>
      <c r="BN96" s="41"/>
      <c r="BO96" s="41"/>
      <c r="BP96" s="41"/>
      <c r="BQ96" s="41"/>
      <c r="BR96" s="41"/>
      <c r="BS96" s="41"/>
      <c r="BT96" s="41"/>
      <c r="BU96" s="41"/>
      <c r="BV96" s="41"/>
      <c r="BW96" s="41"/>
      <c r="BX96" s="41"/>
      <c r="BY96" s="41"/>
      <c r="BZ96" s="41"/>
      <c r="CA96" s="41"/>
      <c r="CB96" s="41"/>
    </row>
    <row r="97" spans="1:80" s="41" customFormat="1" ht="15" customHeight="1" x14ac:dyDescent="0.25">
      <c r="B97" s="59"/>
      <c r="C97" s="60"/>
      <c r="D97" s="60"/>
      <c r="E97" s="61"/>
      <c r="F97" s="71" t="s">
        <v>130</v>
      </c>
      <c r="G97" s="72"/>
      <c r="H97" s="72"/>
      <c r="I97" s="72"/>
      <c r="J97" s="72"/>
      <c r="K97" s="73"/>
      <c r="L97" s="65" t="s">
        <v>50</v>
      </c>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6" t="s">
        <v>113</v>
      </c>
      <c r="AQ97" s="66"/>
      <c r="AR97" s="66"/>
      <c r="AS97" s="66"/>
      <c r="AT97" s="66"/>
      <c r="AU97" s="67">
        <v>6.98</v>
      </c>
      <c r="AV97" s="67"/>
      <c r="AW97" s="67"/>
      <c r="AX97" s="67"/>
      <c r="AY97" s="67"/>
      <c r="AZ97" s="68">
        <f t="shared" si="66"/>
        <v>0</v>
      </c>
      <c r="BA97" s="69"/>
      <c r="BB97" s="69"/>
      <c r="BC97" s="69"/>
      <c r="BD97" s="69"/>
      <c r="BE97" s="69"/>
      <c r="BF97" s="70"/>
      <c r="BJ97" s="1"/>
      <c r="BK97" s="1"/>
      <c r="BL97" s="1"/>
      <c r="BM97" s="2"/>
      <c r="BN97" s="2"/>
      <c r="BO97" s="2"/>
      <c r="BP97" s="2"/>
      <c r="BQ97" s="2"/>
      <c r="BR97" s="2"/>
      <c r="BS97" s="2"/>
      <c r="BT97" s="2"/>
      <c r="BU97" s="2"/>
      <c r="BV97" s="2"/>
      <c r="BW97" s="2"/>
      <c r="BX97" s="2"/>
      <c r="BY97" s="2"/>
      <c r="BZ97" s="2"/>
      <c r="CA97" s="2"/>
      <c r="CB97" s="2"/>
    </row>
    <row r="98" spans="1:80" ht="15" customHeight="1" x14ac:dyDescent="0.25">
      <c r="B98" s="59"/>
      <c r="C98" s="60"/>
      <c r="D98" s="60"/>
      <c r="E98" s="61"/>
      <c r="F98" s="71" t="s">
        <v>38</v>
      </c>
      <c r="G98" s="72"/>
      <c r="H98" s="72"/>
      <c r="I98" s="72"/>
      <c r="J98" s="72"/>
      <c r="K98" s="73"/>
      <c r="L98" s="65" t="s">
        <v>50</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6" t="s">
        <v>13</v>
      </c>
      <c r="AQ98" s="66"/>
      <c r="AR98" s="66"/>
      <c r="AS98" s="66"/>
      <c r="AT98" s="66"/>
      <c r="AU98" s="67">
        <v>34.9</v>
      </c>
      <c r="AV98" s="67"/>
      <c r="AW98" s="67"/>
      <c r="AX98" s="67"/>
      <c r="AY98" s="67"/>
      <c r="AZ98" s="68">
        <f t="shared" si="66"/>
        <v>0</v>
      </c>
      <c r="BA98" s="69"/>
      <c r="BB98" s="69"/>
      <c r="BC98" s="69"/>
      <c r="BD98" s="69"/>
      <c r="BE98" s="69"/>
      <c r="BF98" s="70"/>
      <c r="BM98" s="41"/>
      <c r="BN98" s="41"/>
      <c r="BO98" s="41"/>
      <c r="BP98" s="41"/>
      <c r="BQ98" s="41"/>
      <c r="BR98" s="41"/>
      <c r="BS98" s="41"/>
      <c r="BT98" s="41"/>
      <c r="BU98" s="41"/>
      <c r="BV98" s="41"/>
      <c r="BW98" s="41"/>
      <c r="BX98" s="41"/>
      <c r="BY98" s="41"/>
      <c r="BZ98" s="41"/>
      <c r="CA98" s="41"/>
      <c r="CB98" s="41"/>
    </row>
    <row r="99" spans="1:80" s="41" customFormat="1" ht="15" customHeight="1" x14ac:dyDescent="0.25">
      <c r="B99" s="59"/>
      <c r="C99" s="60"/>
      <c r="D99" s="60"/>
      <c r="E99" s="61"/>
      <c r="F99" s="71" t="s">
        <v>131</v>
      </c>
      <c r="G99" s="72"/>
      <c r="H99" s="72"/>
      <c r="I99" s="72"/>
      <c r="J99" s="72"/>
      <c r="K99" s="73"/>
      <c r="L99" s="65" t="s">
        <v>51</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6" t="s">
        <v>113</v>
      </c>
      <c r="AQ99" s="66"/>
      <c r="AR99" s="66"/>
      <c r="AS99" s="66"/>
      <c r="AT99" s="66"/>
      <c r="AU99" s="67">
        <v>6.98</v>
      </c>
      <c r="AV99" s="67"/>
      <c r="AW99" s="67"/>
      <c r="AX99" s="67"/>
      <c r="AY99" s="67"/>
      <c r="AZ99" s="68">
        <f t="shared" si="66"/>
        <v>0</v>
      </c>
      <c r="BA99" s="69"/>
      <c r="BB99" s="69"/>
      <c r="BC99" s="69"/>
      <c r="BD99" s="69"/>
      <c r="BE99" s="69"/>
      <c r="BF99" s="70"/>
      <c r="BJ99" s="2"/>
      <c r="BK99" s="2"/>
      <c r="BL99" s="1"/>
      <c r="BM99" s="2"/>
      <c r="BN99" s="2"/>
      <c r="BO99" s="2"/>
      <c r="BP99" s="2"/>
      <c r="BQ99" s="2"/>
      <c r="BR99" s="2"/>
      <c r="BS99" s="2"/>
      <c r="BT99" s="2"/>
      <c r="BU99" s="2"/>
      <c r="BV99" s="2"/>
      <c r="BW99" s="2"/>
      <c r="BX99" s="2"/>
      <c r="BY99" s="2"/>
      <c r="BZ99" s="2"/>
      <c r="CA99" s="2"/>
      <c r="CB99" s="2"/>
    </row>
    <row r="100" spans="1:80" x14ac:dyDescent="0.25">
      <c r="B100" s="59"/>
      <c r="C100" s="60"/>
      <c r="D100" s="60"/>
      <c r="E100" s="61"/>
      <c r="F100" s="71" t="s">
        <v>39</v>
      </c>
      <c r="G100" s="72"/>
      <c r="H100" s="72"/>
      <c r="I100" s="72"/>
      <c r="J100" s="72"/>
      <c r="K100" s="73"/>
      <c r="L100" s="65" t="s">
        <v>51</v>
      </c>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6" t="s">
        <v>13</v>
      </c>
      <c r="AQ100" s="66"/>
      <c r="AR100" s="66"/>
      <c r="AS100" s="66"/>
      <c r="AT100" s="66"/>
      <c r="AU100" s="67">
        <v>34.9</v>
      </c>
      <c r="AV100" s="67"/>
      <c r="AW100" s="67"/>
      <c r="AX100" s="67"/>
      <c r="AY100" s="67"/>
      <c r="AZ100" s="68">
        <f t="shared" si="66"/>
        <v>0</v>
      </c>
      <c r="BA100" s="69"/>
      <c r="BB100" s="69"/>
      <c r="BC100" s="69"/>
      <c r="BD100" s="69"/>
      <c r="BE100" s="69"/>
      <c r="BF100" s="70"/>
      <c r="BJ100" s="41"/>
      <c r="BK100" s="41"/>
      <c r="BM100" s="41"/>
      <c r="BN100" s="41"/>
      <c r="BO100" s="41"/>
      <c r="BP100" s="41"/>
      <c r="BQ100" s="41"/>
      <c r="BR100" s="41"/>
      <c r="BS100" s="41"/>
      <c r="BT100" s="41"/>
      <c r="BU100" s="41"/>
      <c r="BV100" s="41"/>
      <c r="BW100" s="41"/>
      <c r="BX100" s="41"/>
      <c r="BY100" s="41"/>
      <c r="BZ100" s="41"/>
      <c r="CA100" s="41"/>
      <c r="CB100" s="41"/>
    </row>
    <row r="101" spans="1:80" s="41" customFormat="1" x14ac:dyDescent="0.25">
      <c r="B101" s="59"/>
      <c r="C101" s="60"/>
      <c r="D101" s="60"/>
      <c r="E101" s="61"/>
      <c r="F101" s="71" t="s">
        <v>132</v>
      </c>
      <c r="G101" s="72"/>
      <c r="H101" s="72"/>
      <c r="I101" s="72"/>
      <c r="J101" s="72"/>
      <c r="K101" s="73"/>
      <c r="L101" s="65" t="s">
        <v>52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6" t="s">
        <v>113</v>
      </c>
      <c r="AQ101" s="66"/>
      <c r="AR101" s="66"/>
      <c r="AS101" s="66"/>
      <c r="AT101" s="66"/>
      <c r="AU101" s="67">
        <v>6.98</v>
      </c>
      <c r="AV101" s="67"/>
      <c r="AW101" s="67"/>
      <c r="AX101" s="67"/>
      <c r="AY101" s="67"/>
      <c r="AZ101" s="68">
        <f t="shared" si="66"/>
        <v>0</v>
      </c>
      <c r="BA101" s="69"/>
      <c r="BB101" s="69"/>
      <c r="BC101" s="69"/>
      <c r="BD101" s="69"/>
      <c r="BE101" s="69"/>
      <c r="BF101" s="70"/>
      <c r="BJ101" s="2"/>
      <c r="BK101" s="2"/>
      <c r="BL101" s="1"/>
      <c r="BM101" s="2"/>
      <c r="BN101" s="2"/>
      <c r="BO101" s="2"/>
      <c r="BP101" s="2"/>
      <c r="BQ101" s="2"/>
      <c r="BR101" s="2"/>
      <c r="BS101" s="2"/>
      <c r="BT101" s="2"/>
      <c r="BU101" s="2"/>
      <c r="BV101" s="2"/>
      <c r="BW101" s="2"/>
      <c r="BX101" s="2"/>
      <c r="BY101" s="2"/>
      <c r="BZ101" s="2"/>
      <c r="CA101" s="2"/>
      <c r="CB101" s="2"/>
    </row>
    <row r="102" spans="1:80" x14ac:dyDescent="0.25">
      <c r="B102" s="59"/>
      <c r="C102" s="60"/>
      <c r="D102" s="60"/>
      <c r="E102" s="61"/>
      <c r="F102" s="71" t="s">
        <v>40</v>
      </c>
      <c r="G102" s="72"/>
      <c r="H102" s="72"/>
      <c r="I102" s="72"/>
      <c r="J102" s="72"/>
      <c r="K102" s="73"/>
      <c r="L102" s="65" t="s">
        <v>52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6" t="s">
        <v>13</v>
      </c>
      <c r="AQ102" s="66"/>
      <c r="AR102" s="66"/>
      <c r="AS102" s="66"/>
      <c r="AT102" s="66"/>
      <c r="AU102" s="67">
        <v>34.9</v>
      </c>
      <c r="AV102" s="67"/>
      <c r="AW102" s="67"/>
      <c r="AX102" s="67"/>
      <c r="AY102" s="67"/>
      <c r="AZ102" s="68">
        <f t="shared" si="66"/>
        <v>0</v>
      </c>
      <c r="BA102" s="69"/>
      <c r="BB102" s="69"/>
      <c r="BC102" s="69"/>
      <c r="BD102" s="69"/>
      <c r="BE102" s="69"/>
      <c r="BF102" s="70"/>
      <c r="BJ102" s="41"/>
      <c r="BK102" s="41"/>
      <c r="BM102" s="41"/>
      <c r="BN102" s="41"/>
      <c r="BO102" s="41"/>
      <c r="BP102" s="41"/>
      <c r="BQ102" s="41"/>
      <c r="BR102" s="41"/>
      <c r="BS102" s="41"/>
      <c r="BT102" s="41"/>
      <c r="BU102" s="41"/>
      <c r="BV102" s="41"/>
      <c r="BW102" s="2"/>
      <c r="BX102" s="2"/>
      <c r="BY102" s="41"/>
      <c r="BZ102" s="41"/>
      <c r="CA102" s="41"/>
      <c r="CB102" s="41"/>
    </row>
    <row r="103" spans="1:80" s="41" customFormat="1" x14ac:dyDescent="0.25">
      <c r="B103" s="59"/>
      <c r="C103" s="60"/>
      <c r="D103" s="60"/>
      <c r="E103" s="61"/>
      <c r="F103" s="71" t="s">
        <v>133</v>
      </c>
      <c r="G103" s="72"/>
      <c r="H103" s="72"/>
      <c r="I103" s="72"/>
      <c r="J103" s="72"/>
      <c r="K103" s="73"/>
      <c r="L103" s="113" t="s">
        <v>53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6" t="s">
        <v>113</v>
      </c>
      <c r="AQ103" s="66"/>
      <c r="AR103" s="66"/>
      <c r="AS103" s="66"/>
      <c r="AT103" s="66"/>
      <c r="AU103" s="67">
        <v>6.98</v>
      </c>
      <c r="AV103" s="67"/>
      <c r="AW103" s="67"/>
      <c r="AX103" s="67"/>
      <c r="AY103" s="67"/>
      <c r="AZ103" s="68">
        <f t="shared" si="66"/>
        <v>0</v>
      </c>
      <c r="BA103" s="69"/>
      <c r="BB103" s="69"/>
      <c r="BC103" s="69"/>
      <c r="BD103" s="69"/>
      <c r="BE103" s="69"/>
      <c r="BF103" s="70"/>
      <c r="BJ103" s="2"/>
      <c r="BK103" s="2"/>
      <c r="BL103" s="1"/>
      <c r="BM103" s="2"/>
      <c r="BN103" s="2"/>
      <c r="BO103" s="2"/>
      <c r="BP103" s="2"/>
      <c r="BQ103" s="2"/>
      <c r="BR103" s="2"/>
      <c r="BS103" s="2"/>
      <c r="BT103" s="2"/>
      <c r="BU103" s="2"/>
      <c r="BV103" s="2"/>
      <c r="BW103" s="2"/>
      <c r="BX103" s="2"/>
      <c r="BY103" s="2"/>
      <c r="BZ103" s="2"/>
      <c r="CA103" s="2"/>
      <c r="CB103" s="2"/>
    </row>
    <row r="104" spans="1:80" x14ac:dyDescent="0.25">
      <c r="B104" s="59"/>
      <c r="C104" s="60"/>
      <c r="D104" s="60"/>
      <c r="E104" s="61"/>
      <c r="F104" s="71" t="s">
        <v>41</v>
      </c>
      <c r="G104" s="72"/>
      <c r="H104" s="72"/>
      <c r="I104" s="72"/>
      <c r="J104" s="72"/>
      <c r="K104" s="73"/>
      <c r="L104" s="113" t="s">
        <v>53</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6" t="s">
        <v>13</v>
      </c>
      <c r="AQ104" s="66"/>
      <c r="AR104" s="66"/>
      <c r="AS104" s="66"/>
      <c r="AT104" s="66"/>
      <c r="AU104" s="67">
        <v>34.9</v>
      </c>
      <c r="AV104" s="67"/>
      <c r="AW104" s="67"/>
      <c r="AX104" s="67"/>
      <c r="AY104" s="67"/>
      <c r="AZ104" s="68">
        <f t="shared" si="66"/>
        <v>0</v>
      </c>
      <c r="BA104" s="69"/>
      <c r="BB104" s="69"/>
      <c r="BC104" s="69"/>
      <c r="BD104" s="69"/>
      <c r="BE104" s="69"/>
      <c r="BF104" s="70"/>
      <c r="BJ104" s="41"/>
      <c r="BK104" s="41"/>
      <c r="BM104" s="41"/>
      <c r="BN104" s="41"/>
      <c r="BO104" s="41"/>
      <c r="BP104" s="41"/>
      <c r="BQ104" s="41"/>
      <c r="BR104" s="41"/>
      <c r="BS104" s="41"/>
      <c r="BT104" s="41"/>
      <c r="BU104" s="41"/>
      <c r="BV104" s="41"/>
      <c r="BW104" s="2"/>
      <c r="BX104" s="2"/>
      <c r="BY104" s="41"/>
      <c r="BZ104" s="41"/>
      <c r="CA104" s="41"/>
      <c r="CB104" s="41"/>
    </row>
    <row r="105" spans="1:80" x14ac:dyDescent="0.25">
      <c r="A105" s="41"/>
      <c r="B105" s="59"/>
      <c r="C105" s="60"/>
      <c r="D105" s="60"/>
      <c r="E105" s="61"/>
      <c r="F105" s="71" t="s">
        <v>134</v>
      </c>
      <c r="G105" s="72"/>
      <c r="H105" s="72"/>
      <c r="I105" s="72"/>
      <c r="J105" s="72"/>
      <c r="K105" s="73"/>
      <c r="L105" s="113" t="s">
        <v>54</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6" t="s">
        <v>113</v>
      </c>
      <c r="AQ105" s="66"/>
      <c r="AR105" s="66"/>
      <c r="AS105" s="66"/>
      <c r="AT105" s="66"/>
      <c r="AU105" s="67">
        <v>6.98</v>
      </c>
      <c r="AV105" s="67"/>
      <c r="AW105" s="67"/>
      <c r="AX105" s="67"/>
      <c r="AY105" s="67"/>
      <c r="AZ105" s="68">
        <f t="shared" si="66"/>
        <v>0</v>
      </c>
      <c r="BA105" s="69"/>
      <c r="BB105" s="69"/>
      <c r="BC105" s="69"/>
      <c r="BD105" s="69"/>
      <c r="BE105" s="69"/>
      <c r="BF105" s="70"/>
      <c r="BG105" s="41"/>
      <c r="BJ105" s="2"/>
      <c r="BK105" s="2"/>
      <c r="BM105" s="2"/>
      <c r="BN105" s="2"/>
      <c r="BO105" s="2"/>
      <c r="BP105" s="2"/>
      <c r="BQ105" s="2"/>
      <c r="BR105" s="2"/>
      <c r="BS105" s="2"/>
      <c r="BT105" s="2"/>
      <c r="BU105" s="2"/>
      <c r="BV105" s="2"/>
      <c r="BW105" s="2"/>
      <c r="BX105" s="2"/>
    </row>
    <row r="106" spans="1:80" x14ac:dyDescent="0.25">
      <c r="B106" s="59"/>
      <c r="C106" s="60"/>
      <c r="D106" s="60"/>
      <c r="E106" s="61"/>
      <c r="F106" s="71" t="s">
        <v>42</v>
      </c>
      <c r="G106" s="72"/>
      <c r="H106" s="72"/>
      <c r="I106" s="72"/>
      <c r="J106" s="72"/>
      <c r="K106" s="73"/>
      <c r="L106" s="113" t="s">
        <v>54</v>
      </c>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6" t="s">
        <v>13</v>
      </c>
      <c r="AQ106" s="66"/>
      <c r="AR106" s="66"/>
      <c r="AS106" s="66"/>
      <c r="AT106" s="66"/>
      <c r="AU106" s="67">
        <v>34.9</v>
      </c>
      <c r="AV106" s="67"/>
      <c r="AW106" s="67"/>
      <c r="AX106" s="67"/>
      <c r="AY106" s="67"/>
      <c r="AZ106" s="68">
        <f t="shared" si="66"/>
        <v>0</v>
      </c>
      <c r="BA106" s="69"/>
      <c r="BB106" s="69"/>
      <c r="BC106" s="69"/>
      <c r="BD106" s="69"/>
      <c r="BE106" s="69"/>
      <c r="BF106" s="70"/>
      <c r="BJ106" s="41"/>
      <c r="BK106" s="41"/>
      <c r="BM106" s="2"/>
      <c r="BN106" s="2"/>
      <c r="BO106" s="2"/>
      <c r="BP106" s="2"/>
      <c r="BQ106" s="2"/>
      <c r="BR106" s="2"/>
      <c r="BS106" s="2"/>
      <c r="BT106" s="2"/>
      <c r="BU106" s="2"/>
      <c r="BV106" s="2"/>
      <c r="BW106" s="2"/>
      <c r="BX106" s="2"/>
    </row>
    <row r="107" spans="1:80" s="33" customFormat="1" x14ac:dyDescent="0.25">
      <c r="A107" s="12"/>
      <c r="B107" s="83"/>
      <c r="C107" s="84"/>
      <c r="D107" s="84"/>
      <c r="E107" s="85"/>
      <c r="F107" s="83" t="s">
        <v>16</v>
      </c>
      <c r="G107" s="84"/>
      <c r="H107" s="84"/>
      <c r="I107" s="84"/>
      <c r="J107" s="84"/>
      <c r="K107" s="85"/>
      <c r="L107" s="86" t="s">
        <v>14</v>
      </c>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t="s">
        <v>12</v>
      </c>
      <c r="AQ107" s="86"/>
      <c r="AR107" s="86"/>
      <c r="AS107" s="86"/>
      <c r="AT107" s="86"/>
      <c r="AU107" s="86" t="s">
        <v>15</v>
      </c>
      <c r="AV107" s="86"/>
      <c r="AW107" s="86"/>
      <c r="AX107" s="86"/>
      <c r="AY107" s="86"/>
      <c r="AZ107" s="87" t="s">
        <v>17</v>
      </c>
      <c r="BA107" s="88"/>
      <c r="BB107" s="88"/>
      <c r="BC107" s="88"/>
      <c r="BD107" s="88"/>
      <c r="BE107" s="88"/>
      <c r="BF107" s="89"/>
      <c r="BG107" s="12"/>
      <c r="BJ107" s="2"/>
      <c r="BK107" s="2"/>
      <c r="BL107" s="45"/>
    </row>
    <row r="108" spans="1:80" x14ac:dyDescent="0.25">
      <c r="B108" s="101"/>
      <c r="C108" s="102"/>
      <c r="D108" s="102"/>
      <c r="E108" s="103"/>
      <c r="F108" s="71" t="s">
        <v>55</v>
      </c>
      <c r="G108" s="72"/>
      <c r="H108" s="72"/>
      <c r="I108" s="72"/>
      <c r="J108" s="72"/>
      <c r="K108" s="73"/>
      <c r="L108" s="65" t="s">
        <v>43</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6" t="s">
        <v>18</v>
      </c>
      <c r="AQ108" s="66"/>
      <c r="AR108" s="66"/>
      <c r="AS108" s="66"/>
      <c r="AT108" s="66"/>
      <c r="AU108" s="67">
        <v>8.9499999999999993</v>
      </c>
      <c r="AV108" s="67"/>
      <c r="AW108" s="67"/>
      <c r="AX108" s="67"/>
      <c r="AY108" s="67"/>
      <c r="AZ108" s="68">
        <f t="shared" ref="AZ108:AZ121" si="67">AU108*B108</f>
        <v>0</v>
      </c>
      <c r="BA108" s="69"/>
      <c r="BB108" s="69"/>
      <c r="BC108" s="69"/>
      <c r="BD108" s="69"/>
      <c r="BE108" s="69"/>
      <c r="BF108" s="70"/>
      <c r="BJ108" s="2"/>
      <c r="BK108" s="2"/>
      <c r="BM108" s="2"/>
      <c r="BN108" s="2"/>
      <c r="BO108" s="2"/>
      <c r="BP108" s="2"/>
      <c r="BQ108" s="2"/>
      <c r="BR108" s="2"/>
      <c r="BS108" s="2"/>
      <c r="BT108" s="2"/>
      <c r="BU108" s="2"/>
      <c r="BV108" s="2"/>
      <c r="BW108" s="2"/>
      <c r="BX108" s="2"/>
    </row>
    <row r="109" spans="1:80" x14ac:dyDescent="0.25">
      <c r="B109" s="101"/>
      <c r="C109" s="102"/>
      <c r="D109" s="102"/>
      <c r="E109" s="103"/>
      <c r="F109" s="71" t="s">
        <v>56</v>
      </c>
      <c r="G109" s="72"/>
      <c r="H109" s="72"/>
      <c r="I109" s="72"/>
      <c r="J109" s="72"/>
      <c r="K109" s="73"/>
      <c r="L109" s="65" t="s">
        <v>44</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6" t="s">
        <v>18</v>
      </c>
      <c r="AQ109" s="66"/>
      <c r="AR109" s="66"/>
      <c r="AS109" s="66"/>
      <c r="AT109" s="66"/>
      <c r="AU109" s="67">
        <v>8.9499999999999993</v>
      </c>
      <c r="AV109" s="67"/>
      <c r="AW109" s="67"/>
      <c r="AX109" s="67"/>
      <c r="AY109" s="67"/>
      <c r="AZ109" s="68">
        <f t="shared" si="67"/>
        <v>0</v>
      </c>
      <c r="BA109" s="69"/>
      <c r="BB109" s="69"/>
      <c r="BC109" s="69"/>
      <c r="BD109" s="69"/>
      <c r="BE109" s="69"/>
      <c r="BF109" s="70"/>
      <c r="BJ109" s="41"/>
      <c r="BK109" s="41"/>
      <c r="BM109" s="2"/>
      <c r="BN109" s="2"/>
      <c r="BO109" s="2"/>
      <c r="BP109" s="2"/>
      <c r="BQ109" s="2"/>
      <c r="BR109" s="2"/>
      <c r="BS109" s="2"/>
      <c r="BT109" s="2"/>
      <c r="BU109" s="2"/>
      <c r="BV109" s="2"/>
      <c r="BW109" s="33"/>
      <c r="BX109" s="33"/>
    </row>
    <row r="110" spans="1:80" x14ac:dyDescent="0.25">
      <c r="B110" s="101"/>
      <c r="C110" s="102"/>
      <c r="D110" s="102"/>
      <c r="E110" s="103"/>
      <c r="F110" s="71" t="s">
        <v>57</v>
      </c>
      <c r="G110" s="72"/>
      <c r="H110" s="72"/>
      <c r="I110" s="72"/>
      <c r="J110" s="72"/>
      <c r="K110" s="73"/>
      <c r="L110" s="65" t="s">
        <v>45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6" t="s">
        <v>18</v>
      </c>
      <c r="AQ110" s="66"/>
      <c r="AR110" s="66"/>
      <c r="AS110" s="66"/>
      <c r="AT110" s="66"/>
      <c r="AU110" s="67">
        <v>8.9499999999999993</v>
      </c>
      <c r="AV110" s="67"/>
      <c r="AW110" s="67"/>
      <c r="AX110" s="67"/>
      <c r="AY110" s="67"/>
      <c r="AZ110" s="68">
        <f t="shared" si="67"/>
        <v>0</v>
      </c>
      <c r="BA110" s="69"/>
      <c r="BB110" s="69"/>
      <c r="BC110" s="69"/>
      <c r="BD110" s="69"/>
      <c r="BE110" s="69"/>
      <c r="BF110" s="70"/>
      <c r="BJ110" s="2"/>
      <c r="BK110" s="2"/>
      <c r="BM110" s="2"/>
      <c r="BN110" s="2"/>
      <c r="BO110" s="2"/>
      <c r="BP110" s="2"/>
      <c r="BQ110" s="2"/>
      <c r="BR110" s="2"/>
      <c r="BS110" s="2"/>
      <c r="BT110" s="2"/>
      <c r="BU110" s="2"/>
      <c r="BV110" s="2"/>
      <c r="BW110" s="33"/>
      <c r="BX110" s="33"/>
    </row>
    <row r="111" spans="1:80" x14ac:dyDescent="0.25">
      <c r="B111" s="101"/>
      <c r="C111" s="102"/>
      <c r="D111" s="102"/>
      <c r="E111" s="103"/>
      <c r="F111" s="71" t="s">
        <v>58</v>
      </c>
      <c r="G111" s="72"/>
      <c r="H111" s="72"/>
      <c r="I111" s="72"/>
      <c r="J111" s="72"/>
      <c r="K111" s="73"/>
      <c r="L111" s="65" t="s">
        <v>46</v>
      </c>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6" t="s">
        <v>18</v>
      </c>
      <c r="AQ111" s="66"/>
      <c r="AR111" s="66"/>
      <c r="AS111" s="66"/>
      <c r="AT111" s="66"/>
      <c r="AU111" s="67">
        <v>8.9499999999999993</v>
      </c>
      <c r="AV111" s="67"/>
      <c r="AW111" s="67"/>
      <c r="AX111" s="67"/>
      <c r="AY111" s="67"/>
      <c r="AZ111" s="68">
        <f t="shared" si="67"/>
        <v>0</v>
      </c>
      <c r="BA111" s="69"/>
      <c r="BB111" s="69"/>
      <c r="BC111" s="69"/>
      <c r="BD111" s="69"/>
      <c r="BE111" s="69"/>
      <c r="BF111" s="70"/>
      <c r="BJ111" s="2"/>
      <c r="BK111" s="2"/>
      <c r="BM111" s="2"/>
      <c r="BN111" s="2"/>
      <c r="BO111" s="2"/>
      <c r="BP111" s="2"/>
      <c r="BQ111" s="2"/>
      <c r="BR111" s="2"/>
      <c r="BS111" s="2"/>
      <c r="BT111" s="2"/>
      <c r="BU111" s="2"/>
      <c r="BV111" s="2"/>
      <c r="BW111" s="33"/>
      <c r="BX111" s="33"/>
    </row>
    <row r="112" spans="1:80" s="33" customFormat="1" x14ac:dyDescent="0.25">
      <c r="A112" s="2"/>
      <c r="B112" s="101"/>
      <c r="C112" s="102"/>
      <c r="D112" s="102"/>
      <c r="E112" s="103"/>
      <c r="F112" s="71" t="s">
        <v>59</v>
      </c>
      <c r="G112" s="72"/>
      <c r="H112" s="72"/>
      <c r="I112" s="72"/>
      <c r="J112" s="72"/>
      <c r="K112" s="73"/>
      <c r="L112" s="113" t="s">
        <v>47</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6" t="s">
        <v>18</v>
      </c>
      <c r="AQ112" s="66"/>
      <c r="AR112" s="66"/>
      <c r="AS112" s="66"/>
      <c r="AT112" s="66"/>
      <c r="AU112" s="67">
        <v>8.9499999999999993</v>
      </c>
      <c r="AV112" s="67"/>
      <c r="AW112" s="67"/>
      <c r="AX112" s="67"/>
      <c r="AY112" s="67"/>
      <c r="AZ112" s="68">
        <f t="shared" si="67"/>
        <v>0</v>
      </c>
      <c r="BA112" s="69"/>
      <c r="BB112" s="69"/>
      <c r="BC112" s="69"/>
      <c r="BD112" s="69"/>
      <c r="BE112" s="69"/>
      <c r="BF112" s="70"/>
      <c r="BG112" s="2"/>
      <c r="BJ112" s="2"/>
      <c r="BK112" s="2"/>
      <c r="BL112" s="1"/>
      <c r="BM112" s="2"/>
      <c r="BN112" s="2"/>
      <c r="BO112" s="2"/>
      <c r="BP112" s="2"/>
      <c r="BQ112" s="2"/>
      <c r="BR112" s="2"/>
      <c r="BS112" s="2"/>
      <c r="BT112" s="2"/>
      <c r="BU112" s="2"/>
      <c r="BV112" s="2"/>
      <c r="BY112" s="2"/>
      <c r="BZ112" s="2"/>
      <c r="CA112" s="2"/>
      <c r="CB112" s="2"/>
    </row>
    <row r="113" spans="1:80" s="33" customFormat="1" x14ac:dyDescent="0.25">
      <c r="A113" s="2"/>
      <c r="B113" s="101"/>
      <c r="C113" s="102"/>
      <c r="D113" s="102"/>
      <c r="E113" s="103"/>
      <c r="F113" s="71" t="s">
        <v>60</v>
      </c>
      <c r="G113" s="72"/>
      <c r="H113" s="72"/>
      <c r="I113" s="72"/>
      <c r="J113" s="72"/>
      <c r="K113" s="73"/>
      <c r="L113" s="113" t="s">
        <v>48</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6" t="s">
        <v>18</v>
      </c>
      <c r="AQ113" s="66"/>
      <c r="AR113" s="66"/>
      <c r="AS113" s="66"/>
      <c r="AT113" s="66"/>
      <c r="AU113" s="67">
        <v>8.9499999999999993</v>
      </c>
      <c r="AV113" s="67"/>
      <c r="AW113" s="67"/>
      <c r="AX113" s="67"/>
      <c r="AY113" s="67"/>
      <c r="AZ113" s="68">
        <f t="shared" si="67"/>
        <v>0</v>
      </c>
      <c r="BA113" s="69"/>
      <c r="BB113" s="69"/>
      <c r="BC113" s="69"/>
      <c r="BD113" s="69"/>
      <c r="BE113" s="69"/>
      <c r="BF113" s="70"/>
      <c r="BG113" s="2"/>
      <c r="BJ113" s="2"/>
      <c r="BK113" s="2"/>
      <c r="BL113" s="45"/>
    </row>
    <row r="114" spans="1:80" x14ac:dyDescent="0.25">
      <c r="A114" s="33"/>
      <c r="B114" s="101"/>
      <c r="C114" s="102"/>
      <c r="D114" s="102"/>
      <c r="E114" s="103"/>
      <c r="F114" s="104" t="s">
        <v>135</v>
      </c>
      <c r="G114" s="105"/>
      <c r="H114" s="105"/>
      <c r="I114" s="105"/>
      <c r="J114" s="105"/>
      <c r="K114" s="106"/>
      <c r="L114" s="109" t="s">
        <v>96</v>
      </c>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1"/>
      <c r="AP114" s="112" t="s">
        <v>113</v>
      </c>
      <c r="AQ114" s="112"/>
      <c r="AR114" s="112"/>
      <c r="AS114" s="112"/>
      <c r="AT114" s="112"/>
      <c r="AU114" s="67">
        <v>6.15</v>
      </c>
      <c r="AV114" s="67"/>
      <c r="AW114" s="67"/>
      <c r="AX114" s="67"/>
      <c r="AY114" s="67"/>
      <c r="AZ114" s="98">
        <f t="shared" si="67"/>
        <v>0</v>
      </c>
      <c r="BA114" s="99"/>
      <c r="BB114" s="99"/>
      <c r="BC114" s="99"/>
      <c r="BD114" s="99"/>
      <c r="BE114" s="99"/>
      <c r="BF114" s="100"/>
      <c r="BG114" s="33"/>
      <c r="BJ114" s="2"/>
      <c r="BK114" s="2"/>
      <c r="BL114" s="45"/>
      <c r="BM114" s="33"/>
      <c r="BN114" s="33"/>
      <c r="BO114" s="33"/>
      <c r="BP114" s="33"/>
      <c r="BQ114" s="33"/>
      <c r="BR114" s="33"/>
      <c r="BS114" s="33"/>
      <c r="BT114" s="33"/>
      <c r="BU114" s="33"/>
      <c r="BV114" s="33"/>
      <c r="BW114" s="33"/>
      <c r="BX114" s="33"/>
      <c r="BY114" s="33"/>
      <c r="BZ114" s="33"/>
      <c r="CA114" s="33"/>
      <c r="CB114" s="33"/>
    </row>
    <row r="115" spans="1:80" s="33" customFormat="1" x14ac:dyDescent="0.25">
      <c r="B115" s="101"/>
      <c r="C115" s="102"/>
      <c r="D115" s="102"/>
      <c r="E115" s="103"/>
      <c r="F115" s="104" t="s">
        <v>95</v>
      </c>
      <c r="G115" s="105"/>
      <c r="H115" s="105"/>
      <c r="I115" s="105"/>
      <c r="J115" s="105"/>
      <c r="K115" s="106"/>
      <c r="L115" s="109" t="s">
        <v>96</v>
      </c>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1"/>
      <c r="AP115" s="112" t="s">
        <v>13</v>
      </c>
      <c r="AQ115" s="112"/>
      <c r="AR115" s="112"/>
      <c r="AS115" s="112"/>
      <c r="AT115" s="112"/>
      <c r="AU115" s="67">
        <v>30.75</v>
      </c>
      <c r="AV115" s="67"/>
      <c r="AW115" s="67"/>
      <c r="AX115" s="67"/>
      <c r="AY115" s="67"/>
      <c r="AZ115" s="98">
        <f t="shared" si="67"/>
        <v>0</v>
      </c>
      <c r="BA115" s="99"/>
      <c r="BB115" s="99"/>
      <c r="BC115" s="99"/>
      <c r="BD115" s="99"/>
      <c r="BE115" s="99"/>
      <c r="BF115" s="100"/>
      <c r="BJ115" s="2"/>
      <c r="BK115" s="2"/>
      <c r="BL115" s="45"/>
      <c r="BW115" s="2"/>
      <c r="BX115" s="2"/>
      <c r="BY115" s="2"/>
      <c r="BZ115" s="2"/>
      <c r="CA115" s="2"/>
      <c r="CB115" s="2"/>
    </row>
    <row r="116" spans="1:80" s="33" customFormat="1" x14ac:dyDescent="0.25">
      <c r="B116" s="77"/>
      <c r="C116" s="78"/>
      <c r="D116" s="78"/>
      <c r="E116" s="79"/>
      <c r="F116" s="104" t="s">
        <v>136</v>
      </c>
      <c r="G116" s="105"/>
      <c r="H116" s="105"/>
      <c r="I116" s="105"/>
      <c r="J116" s="105"/>
      <c r="K116" s="106"/>
      <c r="L116" s="109" t="s">
        <v>98</v>
      </c>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1"/>
      <c r="AP116" s="112" t="s">
        <v>113</v>
      </c>
      <c r="AQ116" s="112"/>
      <c r="AR116" s="112"/>
      <c r="AS116" s="112"/>
      <c r="AT116" s="112"/>
      <c r="AU116" s="67">
        <v>6.15</v>
      </c>
      <c r="AV116" s="67"/>
      <c r="AW116" s="67"/>
      <c r="AX116" s="67"/>
      <c r="AY116" s="67"/>
      <c r="AZ116" s="98">
        <f t="shared" si="67"/>
        <v>0</v>
      </c>
      <c r="BA116" s="99"/>
      <c r="BB116" s="99"/>
      <c r="BC116" s="99"/>
      <c r="BD116" s="99"/>
      <c r="BE116" s="99"/>
      <c r="BF116" s="100"/>
      <c r="BL116" s="45"/>
    </row>
    <row r="117" spans="1:80" x14ac:dyDescent="0.25">
      <c r="A117" s="33"/>
      <c r="B117" s="77"/>
      <c r="C117" s="78"/>
      <c r="D117" s="78"/>
      <c r="E117" s="79"/>
      <c r="F117" s="104" t="s">
        <v>97</v>
      </c>
      <c r="G117" s="105"/>
      <c r="H117" s="105"/>
      <c r="I117" s="105"/>
      <c r="J117" s="105"/>
      <c r="K117" s="106"/>
      <c r="L117" s="109" t="s">
        <v>98</v>
      </c>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1"/>
      <c r="AP117" s="112" t="s">
        <v>13</v>
      </c>
      <c r="AQ117" s="112"/>
      <c r="AR117" s="112"/>
      <c r="AS117" s="112"/>
      <c r="AT117" s="112"/>
      <c r="AU117" s="67">
        <v>30.75</v>
      </c>
      <c r="AV117" s="67"/>
      <c r="AW117" s="67"/>
      <c r="AX117" s="67"/>
      <c r="AY117" s="67"/>
      <c r="AZ117" s="98">
        <f t="shared" si="67"/>
        <v>0</v>
      </c>
      <c r="BA117" s="99"/>
      <c r="BB117" s="99"/>
      <c r="BC117" s="99"/>
      <c r="BD117" s="99"/>
      <c r="BE117" s="99"/>
      <c r="BF117" s="100"/>
      <c r="BG117" s="33"/>
      <c r="BJ117" s="33"/>
      <c r="BK117" s="33"/>
      <c r="BL117" s="45"/>
      <c r="BM117" s="33"/>
      <c r="BN117" s="33"/>
      <c r="BO117" s="33"/>
      <c r="BP117" s="33"/>
      <c r="BQ117" s="33"/>
      <c r="BR117" s="33"/>
      <c r="BS117" s="33"/>
      <c r="BT117" s="33"/>
      <c r="BU117" s="33"/>
      <c r="BV117" s="33"/>
      <c r="BW117" s="2"/>
      <c r="BX117" s="2"/>
      <c r="BY117" s="33"/>
      <c r="BZ117" s="33"/>
      <c r="CA117" s="33"/>
      <c r="CB117" s="33"/>
    </row>
    <row r="118" spans="1:80" x14ac:dyDescent="0.25">
      <c r="A118" s="33"/>
      <c r="B118" s="77"/>
      <c r="C118" s="78"/>
      <c r="D118" s="78"/>
      <c r="E118" s="79"/>
      <c r="F118" s="104" t="s">
        <v>99</v>
      </c>
      <c r="G118" s="105"/>
      <c r="H118" s="105"/>
      <c r="I118" s="105"/>
      <c r="J118" s="105"/>
      <c r="K118" s="106"/>
      <c r="L118" s="109" t="s">
        <v>100</v>
      </c>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1"/>
      <c r="AP118" s="112" t="s">
        <v>18</v>
      </c>
      <c r="AQ118" s="112"/>
      <c r="AR118" s="112"/>
      <c r="AS118" s="112"/>
      <c r="AT118" s="112"/>
      <c r="AU118" s="67">
        <v>6.25</v>
      </c>
      <c r="AV118" s="67"/>
      <c r="AW118" s="67"/>
      <c r="AX118" s="67"/>
      <c r="AY118" s="67"/>
      <c r="AZ118" s="98">
        <f t="shared" si="67"/>
        <v>0</v>
      </c>
      <c r="BA118" s="99"/>
      <c r="BB118" s="99"/>
      <c r="BC118" s="99"/>
      <c r="BD118" s="99"/>
      <c r="BE118" s="99"/>
      <c r="BF118" s="100"/>
      <c r="BG118" s="33"/>
      <c r="BJ118" s="2"/>
      <c r="BK118" s="2"/>
      <c r="BM118" s="2"/>
      <c r="BN118" s="2"/>
      <c r="BO118" s="2"/>
      <c r="BP118" s="2"/>
      <c r="BQ118" s="2"/>
      <c r="BR118" s="2"/>
      <c r="BS118" s="2"/>
      <c r="BT118" s="2"/>
      <c r="BU118" s="2"/>
      <c r="BV118" s="2"/>
      <c r="BW118" s="28"/>
      <c r="BX118" s="28"/>
    </row>
    <row r="119" spans="1:80" s="33" customFormat="1" x14ac:dyDescent="0.25">
      <c r="A119" s="2"/>
      <c r="B119" s="77"/>
      <c r="C119" s="78"/>
      <c r="D119" s="78"/>
      <c r="E119" s="79"/>
      <c r="F119" s="71" t="s">
        <v>68</v>
      </c>
      <c r="G119" s="72"/>
      <c r="H119" s="72"/>
      <c r="I119" s="72"/>
      <c r="J119" s="72"/>
      <c r="K119" s="73"/>
      <c r="L119" s="65" t="s">
        <v>65</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6" t="s">
        <v>18</v>
      </c>
      <c r="AQ119" s="66"/>
      <c r="AR119" s="66"/>
      <c r="AS119" s="66"/>
      <c r="AT119" s="66"/>
      <c r="AU119" s="67">
        <v>96.55</v>
      </c>
      <c r="AV119" s="67"/>
      <c r="AW119" s="67"/>
      <c r="AX119" s="67"/>
      <c r="AY119" s="67"/>
      <c r="AZ119" s="68">
        <f t="shared" si="67"/>
        <v>0</v>
      </c>
      <c r="BA119" s="69"/>
      <c r="BB119" s="69"/>
      <c r="BC119" s="69"/>
      <c r="BD119" s="69"/>
      <c r="BE119" s="69"/>
      <c r="BF119" s="70"/>
      <c r="BG119" s="2"/>
      <c r="BL119" s="45"/>
      <c r="BW119" s="2"/>
      <c r="BX119" s="2"/>
      <c r="BY119" s="2"/>
      <c r="BZ119" s="2"/>
      <c r="CA119" s="2"/>
      <c r="CB119" s="2"/>
    </row>
    <row r="120" spans="1:80" ht="15" customHeight="1" x14ac:dyDescent="0.25">
      <c r="A120" s="33"/>
      <c r="B120" s="77"/>
      <c r="C120" s="78"/>
      <c r="D120" s="78"/>
      <c r="E120" s="79"/>
      <c r="F120" s="104" t="s">
        <v>103</v>
      </c>
      <c r="G120" s="105"/>
      <c r="H120" s="105"/>
      <c r="I120" s="105"/>
      <c r="J120" s="105"/>
      <c r="K120" s="106"/>
      <c r="L120" s="109" t="s">
        <v>104</v>
      </c>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1"/>
      <c r="AP120" s="112" t="s">
        <v>18</v>
      </c>
      <c r="AQ120" s="112"/>
      <c r="AR120" s="112"/>
      <c r="AS120" s="112"/>
      <c r="AT120" s="112"/>
      <c r="AU120" s="67">
        <v>66.900000000000006</v>
      </c>
      <c r="AV120" s="67"/>
      <c r="AW120" s="67"/>
      <c r="AX120" s="67"/>
      <c r="AY120" s="67"/>
      <c r="AZ120" s="98">
        <f t="shared" si="67"/>
        <v>0</v>
      </c>
      <c r="BA120" s="99"/>
      <c r="BB120" s="99"/>
      <c r="BC120" s="99"/>
      <c r="BD120" s="99"/>
      <c r="BE120" s="99"/>
      <c r="BF120" s="100"/>
      <c r="BG120" s="33"/>
      <c r="BJ120" s="33"/>
      <c r="BK120" s="33"/>
      <c r="BM120" s="2"/>
      <c r="BN120" s="2"/>
      <c r="BO120" s="2"/>
      <c r="BP120" s="2"/>
      <c r="BQ120" s="2"/>
      <c r="BR120" s="2"/>
      <c r="BS120" s="2"/>
      <c r="BT120" s="2"/>
      <c r="BU120" s="2"/>
      <c r="BV120" s="2"/>
      <c r="BW120" s="2"/>
      <c r="BX120" s="2"/>
      <c r="BY120" s="33"/>
      <c r="BZ120" s="33"/>
      <c r="CA120" s="33"/>
      <c r="CB120" s="33"/>
    </row>
    <row r="121" spans="1:80" s="33" customFormat="1" x14ac:dyDescent="0.25">
      <c r="B121" s="77"/>
      <c r="C121" s="78"/>
      <c r="D121" s="78"/>
      <c r="E121" s="79"/>
      <c r="F121" s="104" t="s">
        <v>101</v>
      </c>
      <c r="G121" s="105"/>
      <c r="H121" s="105"/>
      <c r="I121" s="105"/>
      <c r="J121" s="105"/>
      <c r="K121" s="106"/>
      <c r="L121" s="109" t="s">
        <v>102</v>
      </c>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1"/>
      <c r="AP121" s="112" t="s">
        <v>18</v>
      </c>
      <c r="AQ121" s="112"/>
      <c r="AR121" s="112"/>
      <c r="AS121" s="112"/>
      <c r="AT121" s="112"/>
      <c r="AU121" s="67">
        <v>6.25</v>
      </c>
      <c r="AV121" s="67"/>
      <c r="AW121" s="67"/>
      <c r="AX121" s="67"/>
      <c r="AY121" s="67"/>
      <c r="AZ121" s="98">
        <f t="shared" si="67"/>
        <v>0</v>
      </c>
      <c r="BA121" s="99"/>
      <c r="BB121" s="99"/>
      <c r="BC121" s="99"/>
      <c r="BD121" s="99"/>
      <c r="BE121" s="99"/>
      <c r="BF121" s="100"/>
      <c r="BJ121" s="2"/>
      <c r="BK121" s="2"/>
      <c r="BL121" s="1"/>
      <c r="BM121" s="28"/>
      <c r="BN121" s="28"/>
      <c r="BO121" s="28"/>
      <c r="BP121" s="28"/>
      <c r="BQ121" s="28"/>
      <c r="BR121" s="28"/>
      <c r="BS121" s="28"/>
      <c r="BT121" s="28"/>
      <c r="BU121" s="28"/>
      <c r="BV121" s="28"/>
      <c r="BW121" s="2"/>
      <c r="BX121" s="2"/>
      <c r="BY121" s="2"/>
      <c r="BZ121" s="2"/>
      <c r="CA121" s="2"/>
      <c r="CB121" s="2"/>
    </row>
    <row r="122" spans="1:80" ht="15.75" x14ac:dyDescent="0.25">
      <c r="B122" s="155" t="s">
        <v>111</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J122" s="2"/>
      <c r="BK122" s="2"/>
      <c r="BM122" s="2"/>
      <c r="BN122" s="2"/>
      <c r="BO122" s="2"/>
      <c r="BP122" s="2"/>
      <c r="BQ122" s="2"/>
      <c r="BR122" s="2"/>
      <c r="BS122" s="2"/>
      <c r="BT122" s="2"/>
      <c r="BU122" s="2"/>
      <c r="BV122" s="2"/>
      <c r="BW122" s="2"/>
      <c r="BX122" s="2"/>
      <c r="BY122" s="33"/>
      <c r="BZ122" s="33"/>
      <c r="CA122" s="33"/>
      <c r="CB122" s="33"/>
    </row>
    <row r="123" spans="1:80" ht="15" customHeight="1" x14ac:dyDescent="0.25">
      <c r="A123" s="33"/>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3"/>
      <c r="BH123" s="27"/>
      <c r="BJ123" s="33"/>
      <c r="BK123" s="33"/>
      <c r="BM123" s="2"/>
      <c r="BN123" s="2"/>
      <c r="BO123" s="2"/>
      <c r="BP123" s="2"/>
      <c r="BQ123" s="2"/>
      <c r="BR123" s="2"/>
      <c r="BS123" s="2"/>
      <c r="BT123" s="2"/>
      <c r="BU123" s="2"/>
      <c r="BV123" s="2"/>
      <c r="BW123" s="33"/>
      <c r="BX123" s="33"/>
    </row>
    <row r="124" spans="1:80" s="28" customFormat="1" x14ac:dyDescent="0.25">
      <c r="A124" s="2"/>
      <c r="B124" s="77"/>
      <c r="C124" s="78"/>
      <c r="D124" s="78"/>
      <c r="E124" s="79"/>
      <c r="F124" s="71" t="s">
        <v>62</v>
      </c>
      <c r="G124" s="72"/>
      <c r="H124" s="72"/>
      <c r="I124" s="72"/>
      <c r="J124" s="72"/>
      <c r="K124" s="73"/>
      <c r="L124" s="65" t="s">
        <v>64</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6" t="s">
        <v>13</v>
      </c>
      <c r="AQ124" s="66"/>
      <c r="AR124" s="66"/>
      <c r="AS124" s="66"/>
      <c r="AT124" s="66"/>
      <c r="AU124" s="67">
        <v>25.15</v>
      </c>
      <c r="AV124" s="67"/>
      <c r="AW124" s="67"/>
      <c r="AX124" s="67"/>
      <c r="AY124" s="67"/>
      <c r="AZ124" s="68">
        <f>AU124*B124</f>
        <v>0</v>
      </c>
      <c r="BA124" s="69"/>
      <c r="BB124" s="69"/>
      <c r="BC124" s="69"/>
      <c r="BD124" s="69"/>
      <c r="BE124" s="69"/>
      <c r="BF124" s="70"/>
      <c r="BG124" s="2"/>
      <c r="BJ124" s="33"/>
      <c r="BK124" s="33"/>
      <c r="BL124" s="1"/>
      <c r="BM124" s="2"/>
      <c r="BN124" s="2"/>
      <c r="BO124" s="2"/>
      <c r="BP124" s="2"/>
      <c r="BQ124" s="2"/>
      <c r="BR124" s="2"/>
      <c r="BS124" s="2"/>
      <c r="BT124" s="2"/>
      <c r="BU124" s="2"/>
      <c r="BV124" s="2"/>
      <c r="BW124" s="2"/>
      <c r="BX124" s="2"/>
      <c r="BY124" s="2"/>
      <c r="BZ124" s="2"/>
      <c r="CA124" s="2"/>
      <c r="CB124" s="2"/>
    </row>
    <row r="125" spans="1:80" ht="38.25" customHeight="1" x14ac:dyDescent="0.25">
      <c r="A125" s="27"/>
      <c r="B125" s="91" t="s">
        <v>201</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3"/>
      <c r="BG125" s="27"/>
      <c r="BJ125" s="2"/>
      <c r="BK125" s="2"/>
      <c r="BM125" s="2"/>
      <c r="BN125" s="2"/>
      <c r="BO125" s="2"/>
      <c r="BP125" s="2"/>
      <c r="BQ125" s="2"/>
      <c r="BR125" s="2"/>
      <c r="BS125" s="2"/>
      <c r="BT125" s="2"/>
      <c r="BU125" s="2"/>
      <c r="BV125" s="2"/>
      <c r="BW125" s="2"/>
      <c r="BX125" s="2"/>
      <c r="BY125" s="28"/>
      <c r="BZ125" s="28"/>
      <c r="CA125" s="28"/>
      <c r="CB125" s="28"/>
    </row>
    <row r="126" spans="1:80" ht="18.75" x14ac:dyDescent="0.25">
      <c r="A126" s="28"/>
      <c r="B126" s="152" t="s">
        <v>108</v>
      </c>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4"/>
      <c r="AZ126" s="143">
        <f>SUM(C26:BB26)</f>
        <v>0</v>
      </c>
      <c r="BA126" s="144"/>
      <c r="BB126" s="144"/>
      <c r="BC126" s="144"/>
      <c r="BD126" s="144"/>
      <c r="BE126" s="144"/>
      <c r="BF126" s="145"/>
      <c r="BG126" s="28"/>
      <c r="BJ126" s="33"/>
      <c r="BK126" s="33"/>
      <c r="BM126" s="2"/>
      <c r="BN126" s="2"/>
      <c r="BO126" s="2"/>
      <c r="BP126" s="2"/>
      <c r="BQ126" s="2"/>
      <c r="BR126" s="2"/>
      <c r="BS126" s="2"/>
      <c r="BT126" s="2"/>
      <c r="BU126" s="2"/>
      <c r="BV126" s="2"/>
      <c r="BW126" s="2"/>
      <c r="BX126" s="2"/>
    </row>
    <row r="127" spans="1:80" ht="15.75" customHeight="1" x14ac:dyDescent="0.25">
      <c r="B127" s="149" t="s">
        <v>105</v>
      </c>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1"/>
      <c r="AZ127" s="139">
        <f>SUM(AZ53:BF124)</f>
        <v>0</v>
      </c>
      <c r="BA127" s="140"/>
      <c r="BB127" s="140"/>
      <c r="BC127" s="140"/>
      <c r="BD127" s="140"/>
      <c r="BE127" s="140"/>
      <c r="BF127" s="141"/>
      <c r="BJ127" s="2"/>
      <c r="BK127" s="2"/>
      <c r="BL127" s="45"/>
      <c r="BM127" s="33"/>
      <c r="BN127" s="33"/>
      <c r="BO127" s="33"/>
      <c r="BP127" s="33"/>
      <c r="BQ127" s="33"/>
      <c r="BR127" s="33"/>
      <c r="BS127" s="33"/>
      <c r="BT127" s="33"/>
      <c r="BU127" s="33"/>
      <c r="BV127" s="33"/>
      <c r="BW127" s="2"/>
      <c r="BX127" s="2"/>
    </row>
    <row r="128" spans="1:80" ht="19.5" customHeight="1" x14ac:dyDescent="0.25">
      <c r="B128" s="149" t="s">
        <v>106</v>
      </c>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1"/>
      <c r="AZ128" s="139">
        <f>((AZ127)*0.15)</f>
        <v>0</v>
      </c>
      <c r="BA128" s="140"/>
      <c r="BB128" s="140"/>
      <c r="BC128" s="140"/>
      <c r="BD128" s="140"/>
      <c r="BE128" s="140"/>
      <c r="BF128" s="141"/>
      <c r="BJ128" s="2"/>
      <c r="BK128" s="2"/>
      <c r="BM128" s="2"/>
      <c r="BN128" s="2"/>
      <c r="BO128" s="2"/>
      <c r="BP128" s="2"/>
      <c r="BQ128" s="2"/>
      <c r="BR128" s="2"/>
      <c r="BS128" s="2"/>
      <c r="BT128" s="2"/>
      <c r="BU128" s="2"/>
      <c r="BV128" s="2"/>
      <c r="BW128" s="28"/>
      <c r="BX128" s="28"/>
    </row>
    <row r="129" spans="1:80" ht="19.5" customHeight="1" x14ac:dyDescent="0.25">
      <c r="B129" s="146" t="s">
        <v>109</v>
      </c>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8"/>
      <c r="AZ129" s="136">
        <f>AZ127+AZ128</f>
        <v>0</v>
      </c>
      <c r="BA129" s="137"/>
      <c r="BB129" s="137"/>
      <c r="BC129" s="137"/>
      <c r="BD129" s="137"/>
      <c r="BE129" s="137"/>
      <c r="BF129" s="138"/>
      <c r="BJ129" s="28"/>
      <c r="BK129" s="28"/>
      <c r="BM129" s="2"/>
      <c r="BN129" s="2"/>
      <c r="BO129" s="2"/>
      <c r="BP129" s="2"/>
      <c r="BQ129" s="2"/>
      <c r="BR129" s="2"/>
      <c r="BS129" s="2"/>
      <c r="BT129" s="2"/>
      <c r="BU129" s="2"/>
      <c r="BV129" s="2"/>
      <c r="BW129" s="2"/>
      <c r="BX129" s="2"/>
    </row>
    <row r="130" spans="1:80" ht="18.75"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23"/>
      <c r="BA130" s="23"/>
      <c r="BB130" s="23"/>
      <c r="BC130" s="23"/>
      <c r="BD130" s="23"/>
      <c r="BE130" s="23"/>
      <c r="BF130" s="23"/>
      <c r="BH130" s="49"/>
      <c r="BJ130" s="2"/>
      <c r="BK130" s="2"/>
      <c r="BM130" s="2"/>
      <c r="BN130" s="2"/>
      <c r="BO130" s="2"/>
      <c r="BP130" s="2"/>
      <c r="BQ130" s="2"/>
      <c r="BR130" s="2"/>
      <c r="BS130" s="2"/>
      <c r="BT130" s="2"/>
      <c r="BU130" s="2"/>
      <c r="BV130" s="2"/>
      <c r="BW130" s="2"/>
      <c r="BX130" s="2"/>
    </row>
    <row r="131" spans="1:80" s="28" customFormat="1" ht="18.7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6"/>
      <c r="BA131" s="6"/>
      <c r="BB131" s="6"/>
      <c r="BC131" s="6"/>
      <c r="BD131" s="6"/>
      <c r="BE131" s="6"/>
      <c r="BF131" s="6"/>
      <c r="BG131" s="2"/>
      <c r="BH131" s="50"/>
      <c r="BJ131" s="1"/>
      <c r="BK131" s="1"/>
      <c r="BL131" s="1"/>
      <c r="BM131" s="2"/>
      <c r="BN131" s="2"/>
      <c r="BO131" s="2"/>
      <c r="BP131" s="2"/>
      <c r="BQ131" s="2"/>
      <c r="BR131" s="2"/>
      <c r="BS131" s="2"/>
      <c r="BT131" s="2"/>
      <c r="BU131" s="2"/>
      <c r="BV131" s="2"/>
      <c r="BW131" s="33"/>
      <c r="BX131" s="33"/>
      <c r="BY131" s="2"/>
      <c r="BZ131" s="2"/>
      <c r="CA131" s="2"/>
      <c r="CB131" s="2"/>
    </row>
    <row r="132" spans="1:80" ht="54.75" customHeight="1" x14ac:dyDescent="0.25">
      <c r="A132" s="57" t="s">
        <v>200</v>
      </c>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1"/>
      <c r="BM132" s="28"/>
      <c r="BN132" s="28"/>
      <c r="BO132" s="28"/>
      <c r="BP132" s="28"/>
      <c r="BQ132" s="28"/>
      <c r="BR132" s="28"/>
      <c r="BS132" s="28"/>
      <c r="BT132" s="28"/>
      <c r="BU132" s="28"/>
      <c r="BV132" s="28"/>
      <c r="BY132" s="28"/>
      <c r="BZ132" s="28"/>
      <c r="CA132" s="28"/>
      <c r="CB132" s="28"/>
    </row>
    <row r="133" spans="1:80" ht="18.75" x14ac:dyDescent="0.25">
      <c r="A133" s="55" t="s">
        <v>107</v>
      </c>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0"/>
      <c r="BJ133" s="2"/>
      <c r="BK133" s="2"/>
      <c r="BM133" s="2"/>
      <c r="BN133" s="2"/>
      <c r="BO133" s="2"/>
      <c r="BP133" s="2"/>
      <c r="BQ133" s="2"/>
      <c r="BR133" s="2"/>
      <c r="BS133" s="2"/>
      <c r="BT133" s="2"/>
      <c r="BU133" s="2"/>
      <c r="BV133" s="2"/>
    </row>
    <row r="134" spans="1:80" s="33" customFormat="1" ht="18.75" x14ac:dyDescent="0.25">
      <c r="A134" s="142" t="s">
        <v>205</v>
      </c>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J134" s="1"/>
      <c r="BK134" s="2"/>
      <c r="BL134" s="1"/>
      <c r="BM134" s="2"/>
      <c r="BN134" s="2"/>
      <c r="BO134" s="2"/>
      <c r="BP134" s="2"/>
      <c r="BQ134" s="2"/>
      <c r="BR134" s="2"/>
      <c r="BS134" s="2"/>
      <c r="BT134" s="2"/>
      <c r="BU134" s="2"/>
      <c r="BV134" s="2"/>
      <c r="BW134" s="1"/>
      <c r="BX134" s="1"/>
      <c r="BY134" s="2"/>
      <c r="BZ134" s="2"/>
      <c r="CA134" s="2"/>
      <c r="CB134" s="2"/>
    </row>
    <row r="135" spans="1:80" ht="15.75" x14ac:dyDescent="0.25">
      <c r="A135" s="24"/>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6"/>
      <c r="BA135" s="26"/>
      <c r="BB135" s="26"/>
      <c r="BC135" s="26"/>
      <c r="BD135" s="26"/>
      <c r="BE135" s="26"/>
      <c r="BF135" s="26"/>
      <c r="BG135" s="24"/>
      <c r="BJ135" s="16"/>
      <c r="BK135" s="2"/>
      <c r="BL135" s="45"/>
      <c r="BM135" s="33"/>
      <c r="BN135" s="33"/>
      <c r="BO135" s="33"/>
      <c r="BP135" s="33"/>
      <c r="BQ135" s="33"/>
      <c r="BR135" s="33"/>
      <c r="BS135" s="33"/>
      <c r="BT135" s="33"/>
      <c r="BU135" s="33"/>
      <c r="BV135" s="33"/>
      <c r="BY135" s="33"/>
      <c r="BZ135" s="33"/>
      <c r="CA135" s="33"/>
      <c r="CB135" s="33"/>
    </row>
    <row r="136" spans="1:80" ht="88.5" customHeight="1" x14ac:dyDescent="0.25">
      <c r="A136" s="33"/>
      <c r="B136" s="135" t="s">
        <v>67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33"/>
      <c r="BJ136" s="16"/>
      <c r="BK136" s="28"/>
    </row>
    <row r="137" spans="1:80" x14ac:dyDescent="0.25">
      <c r="BJ137" s="16"/>
      <c r="BK137" s="2"/>
    </row>
    <row r="138" spans="1:80" x14ac:dyDescent="0.25">
      <c r="BK138" s="2"/>
    </row>
    <row r="139" spans="1:80" x14ac:dyDescent="0.25">
      <c r="BJ139" s="33"/>
      <c r="BK139" s="33"/>
    </row>
  </sheetData>
  <sheetProtection algorithmName="SHA-512" hashValue="sgN6XYirW8HuVw0FA7mVOY5RrvxEqRDACcv8eKBWanKnK9oK5WcoD9wMlbtsZ24JYR10AJm0pMfxxXw4Bt6mOg==" saltValue="6JUkswga1g+tcTXdQ03/jw==" spinCount="100000" sheet="1" formatRows="0"/>
  <mergeCells count="598">
    <mergeCell ref="AU109:AY109"/>
    <mergeCell ref="AZ108:BF108"/>
    <mergeCell ref="B104:E104"/>
    <mergeCell ref="F104:K104"/>
    <mergeCell ref="L104:AO104"/>
    <mergeCell ref="AP104:AT104"/>
    <mergeCell ref="AU104:AY104"/>
    <mergeCell ref="AZ104:BF104"/>
    <mergeCell ref="B106:E106"/>
    <mergeCell ref="F106:K106"/>
    <mergeCell ref="L109:AO109"/>
    <mergeCell ref="C26:F26"/>
    <mergeCell ref="G26:J26"/>
    <mergeCell ref="K26:N26"/>
    <mergeCell ref="O26:R26"/>
    <mergeCell ref="S26:V26"/>
    <mergeCell ref="W26:Z26"/>
    <mergeCell ref="AA26:AD26"/>
    <mergeCell ref="AE26:AH26"/>
    <mergeCell ref="AI26:AL26"/>
    <mergeCell ref="AM26:AP26"/>
    <mergeCell ref="AP109:AT109"/>
    <mergeCell ref="AP14:BF14"/>
    <mergeCell ref="Q12:V12"/>
    <mergeCell ref="M13:AC13"/>
    <mergeCell ref="AT12:AY12"/>
    <mergeCell ref="M14:AC14"/>
    <mergeCell ref="B111:E111"/>
    <mergeCell ref="F111:K111"/>
    <mergeCell ref="L111:AO111"/>
    <mergeCell ref="AP111:AT111"/>
    <mergeCell ref="AU111:AY111"/>
    <mergeCell ref="B109:E109"/>
    <mergeCell ref="F71:K71"/>
    <mergeCell ref="B80:E80"/>
    <mergeCell ref="B81:E81"/>
    <mergeCell ref="B82:E82"/>
    <mergeCell ref="B83:E83"/>
    <mergeCell ref="F83:K83"/>
    <mergeCell ref="L83:AO83"/>
    <mergeCell ref="AP83:AT83"/>
    <mergeCell ref="B84:E84"/>
    <mergeCell ref="B78:E78"/>
    <mergeCell ref="F78:K78"/>
    <mergeCell ref="L78:AO78"/>
    <mergeCell ref="AP78:AT78"/>
    <mergeCell ref="B118:E118"/>
    <mergeCell ref="F118:K118"/>
    <mergeCell ref="L118:AO118"/>
    <mergeCell ref="B117:E117"/>
    <mergeCell ref="F117:K117"/>
    <mergeCell ref="L117:AO117"/>
    <mergeCell ref="B119:E119"/>
    <mergeCell ref="N1:BF4"/>
    <mergeCell ref="AE7:AO7"/>
    <mergeCell ref="AE8:AO8"/>
    <mergeCell ref="AE9:AO9"/>
    <mergeCell ref="AE13:AO13"/>
    <mergeCell ref="AE14:AO14"/>
    <mergeCell ref="AP12:AS12"/>
    <mergeCell ref="AP8:BF8"/>
    <mergeCell ref="AP9:BF9"/>
    <mergeCell ref="AZ12:BF12"/>
    <mergeCell ref="AP10:BF10"/>
    <mergeCell ref="AE10:AO10"/>
    <mergeCell ref="M8:AC8"/>
    <mergeCell ref="M9:AC9"/>
    <mergeCell ref="M10:AC10"/>
    <mergeCell ref="M11:AC11"/>
    <mergeCell ref="M12:P12"/>
    <mergeCell ref="L114:AO114"/>
    <mergeCell ref="AP114:AT114"/>
    <mergeCell ref="AU114:AY114"/>
    <mergeCell ref="AU115:AY115"/>
    <mergeCell ref="B8:L8"/>
    <mergeCell ref="B7:L7"/>
    <mergeCell ref="B9:L9"/>
    <mergeCell ref="B10:L10"/>
    <mergeCell ref="B11:L11"/>
    <mergeCell ref="B12:L12"/>
    <mergeCell ref="B13:L13"/>
    <mergeCell ref="B110:E110"/>
    <mergeCell ref="F110:K110"/>
    <mergeCell ref="L110:AO110"/>
    <mergeCell ref="B108:E108"/>
    <mergeCell ref="F108:K108"/>
    <mergeCell ref="L108:AO108"/>
    <mergeCell ref="B14:L14"/>
    <mergeCell ref="AE11:AO11"/>
    <mergeCell ref="B70:E70"/>
    <mergeCell ref="F70:K70"/>
    <mergeCell ref="L70:AO70"/>
    <mergeCell ref="AP11:BF11"/>
    <mergeCell ref="AP13:BF13"/>
    <mergeCell ref="B120:E120"/>
    <mergeCell ref="F120:K120"/>
    <mergeCell ref="L120:AO120"/>
    <mergeCell ref="AP120:AT120"/>
    <mergeCell ref="AU120:AY120"/>
    <mergeCell ref="AZ120:BF120"/>
    <mergeCell ref="B129:AY129"/>
    <mergeCell ref="B128:AY128"/>
    <mergeCell ref="B127:AY127"/>
    <mergeCell ref="B126:AY126"/>
    <mergeCell ref="B121:E121"/>
    <mergeCell ref="F121:K121"/>
    <mergeCell ref="L121:AO121"/>
    <mergeCell ref="AP121:AT121"/>
    <mergeCell ref="AU121:AY121"/>
    <mergeCell ref="AZ121:BF121"/>
    <mergeCell ref="B122:BF122"/>
    <mergeCell ref="B124:E124"/>
    <mergeCell ref="F124:K124"/>
    <mergeCell ref="L124:AO124"/>
    <mergeCell ref="AP124:AT124"/>
    <mergeCell ref="AU124:AY124"/>
    <mergeCell ref="AP110:AT110"/>
    <mergeCell ref="AU110:AY110"/>
    <mergeCell ref="AU103:AY103"/>
    <mergeCell ref="AU105:AY105"/>
    <mergeCell ref="L105:AO105"/>
    <mergeCell ref="AZ126:BF126"/>
    <mergeCell ref="L119:AO119"/>
    <mergeCell ref="AP119:AT119"/>
    <mergeCell ref="AU119:AY119"/>
    <mergeCell ref="AP117:AT117"/>
    <mergeCell ref="AU117:AY117"/>
    <mergeCell ref="L112:AO112"/>
    <mergeCell ref="AP112:AT112"/>
    <mergeCell ref="AP118:AT118"/>
    <mergeCell ref="AU118:AY118"/>
    <mergeCell ref="AU112:AY112"/>
    <mergeCell ref="L113:AO113"/>
    <mergeCell ref="AP113:AT113"/>
    <mergeCell ref="AU113:AY113"/>
    <mergeCell ref="AZ118:BF118"/>
    <mergeCell ref="L115:AO115"/>
    <mergeCell ref="AP115:AT115"/>
    <mergeCell ref="AP108:AT108"/>
    <mergeCell ref="AU108:AY108"/>
    <mergeCell ref="L106:AO106"/>
    <mergeCell ref="AP106:AT106"/>
    <mergeCell ref="AU106:AY106"/>
    <mergeCell ref="AZ106:BF106"/>
    <mergeCell ref="B136:BF136"/>
    <mergeCell ref="F86:K86"/>
    <mergeCell ref="L86:AO86"/>
    <mergeCell ref="AP86:AT86"/>
    <mergeCell ref="B90:E90"/>
    <mergeCell ref="F90:K90"/>
    <mergeCell ref="L90:AO90"/>
    <mergeCell ref="AP90:AT90"/>
    <mergeCell ref="AZ129:BF129"/>
    <mergeCell ref="AZ128:BF128"/>
    <mergeCell ref="AZ127:BF127"/>
    <mergeCell ref="A134:BG134"/>
    <mergeCell ref="B125:BF125"/>
    <mergeCell ref="B100:E100"/>
    <mergeCell ref="F100:K100"/>
    <mergeCell ref="L100:AO100"/>
    <mergeCell ref="AP100:AT100"/>
    <mergeCell ref="AU100:AY100"/>
    <mergeCell ref="AZ100:BF100"/>
    <mergeCell ref="B102:E102"/>
    <mergeCell ref="AZ107:BF107"/>
    <mergeCell ref="B107:E107"/>
    <mergeCell ref="AU102:AY102"/>
    <mergeCell ref="AZ102:BF102"/>
    <mergeCell ref="B54:E54"/>
    <mergeCell ref="F54:K54"/>
    <mergeCell ref="L54:AO54"/>
    <mergeCell ref="AP54:AT54"/>
    <mergeCell ref="AU54:AY54"/>
    <mergeCell ref="AZ54:BF54"/>
    <mergeCell ref="AU56:AY56"/>
    <mergeCell ref="AP77:AT77"/>
    <mergeCell ref="AZ74:BF74"/>
    <mergeCell ref="AU76:AY76"/>
    <mergeCell ref="AZ76:BF76"/>
    <mergeCell ref="AU78:AY78"/>
    <mergeCell ref="AZ78:BF78"/>
    <mergeCell ref="AP55:AT55"/>
    <mergeCell ref="AP57:AT57"/>
    <mergeCell ref="AU60:AY60"/>
    <mergeCell ref="AZ60:BF60"/>
    <mergeCell ref="AU62:AY62"/>
    <mergeCell ref="AZ62:BF62"/>
    <mergeCell ref="AU70:AY70"/>
    <mergeCell ref="L53:AO53"/>
    <mergeCell ref="Q46:AT46"/>
    <mergeCell ref="K45:P45"/>
    <mergeCell ref="G45:J45"/>
    <mergeCell ref="AU45:AY45"/>
    <mergeCell ref="Q45:AT45"/>
    <mergeCell ref="AU46:AY46"/>
    <mergeCell ref="G46:J46"/>
    <mergeCell ref="K46:P46"/>
    <mergeCell ref="AU38:AY38"/>
    <mergeCell ref="G40:J40"/>
    <mergeCell ref="K40:P40"/>
    <mergeCell ref="Q40:AT40"/>
    <mergeCell ref="AU40:AY40"/>
    <mergeCell ref="G42:J42"/>
    <mergeCell ref="K42:P42"/>
    <mergeCell ref="Q42:AT42"/>
    <mergeCell ref="AU42:AY42"/>
    <mergeCell ref="AU39:AY39"/>
    <mergeCell ref="AE12:AO12"/>
    <mergeCell ref="W12:AC12"/>
    <mergeCell ref="B17:F17"/>
    <mergeCell ref="AM17:AS17"/>
    <mergeCell ref="G17:S17"/>
    <mergeCell ref="AT17:BF17"/>
    <mergeCell ref="Q37:AT37"/>
    <mergeCell ref="AU37:AY37"/>
    <mergeCell ref="AU32:AY32"/>
    <mergeCell ref="AU34:AY34"/>
    <mergeCell ref="AU36:AY36"/>
    <mergeCell ref="B23:BF23"/>
    <mergeCell ref="B22:BF22"/>
    <mergeCell ref="AU29:AY29"/>
    <mergeCell ref="B28:BF28"/>
    <mergeCell ref="H27:AZ27"/>
    <mergeCell ref="BA27:BF27"/>
    <mergeCell ref="AZ29:BE29"/>
    <mergeCell ref="AM25:AP25"/>
    <mergeCell ref="AQ24:AT24"/>
    <mergeCell ref="AQ25:AT25"/>
    <mergeCell ref="AU24:AX24"/>
    <mergeCell ref="AI24:AL24"/>
    <mergeCell ref="AI25:AL25"/>
    <mergeCell ref="AP98:AT98"/>
    <mergeCell ref="AU55:AY55"/>
    <mergeCell ref="AU57:AY57"/>
    <mergeCell ref="AU59:AY59"/>
    <mergeCell ref="AU73:AY73"/>
    <mergeCell ref="AU75:AY75"/>
    <mergeCell ref="AP85:AT85"/>
    <mergeCell ref="AP87:AT87"/>
    <mergeCell ref="AP89:AT89"/>
    <mergeCell ref="AP88:AT88"/>
    <mergeCell ref="AU77:AY77"/>
    <mergeCell ref="AP56:AT56"/>
    <mergeCell ref="AP58:AT58"/>
    <mergeCell ref="AP70:AT70"/>
    <mergeCell ref="AP74:AT74"/>
    <mergeCell ref="AP76:AT76"/>
    <mergeCell ref="AU72:AY72"/>
    <mergeCell ref="AU74:AY74"/>
    <mergeCell ref="AP72:AT72"/>
    <mergeCell ref="AP59:AT59"/>
    <mergeCell ref="AP61:AT61"/>
    <mergeCell ref="AP69:AT69"/>
    <mergeCell ref="AP71:AT71"/>
    <mergeCell ref="AP73:AT73"/>
    <mergeCell ref="AZ90:BF90"/>
    <mergeCell ref="AZ82:BF82"/>
    <mergeCell ref="AU83:AY83"/>
    <mergeCell ref="AZ83:BF83"/>
    <mergeCell ref="AZ59:BF59"/>
    <mergeCell ref="AU61:AY61"/>
    <mergeCell ref="AZ61:BF61"/>
    <mergeCell ref="AZ56:BF56"/>
    <mergeCell ref="AU58:AY58"/>
    <mergeCell ref="AZ58:BF58"/>
    <mergeCell ref="AU69:AY69"/>
    <mergeCell ref="AZ69:BF69"/>
    <mergeCell ref="AU71:AY71"/>
    <mergeCell ref="AZ71:BF71"/>
    <mergeCell ref="AZ57:BF57"/>
    <mergeCell ref="AZ64:BF64"/>
    <mergeCell ref="AZ73:BF73"/>
    <mergeCell ref="AZ72:BF72"/>
    <mergeCell ref="AZ70:BF70"/>
    <mergeCell ref="L69:AO69"/>
    <mergeCell ref="L71:AO71"/>
    <mergeCell ref="L73:AO73"/>
    <mergeCell ref="L75:AO75"/>
    <mergeCell ref="L60:AO60"/>
    <mergeCell ref="L62:AO62"/>
    <mergeCell ref="L72:AO72"/>
    <mergeCell ref="L58:AO58"/>
    <mergeCell ref="L56:AO56"/>
    <mergeCell ref="L74:AO74"/>
    <mergeCell ref="B114:E114"/>
    <mergeCell ref="F114:K114"/>
    <mergeCell ref="B105:E105"/>
    <mergeCell ref="F109:K109"/>
    <mergeCell ref="B112:E112"/>
    <mergeCell ref="F112:K112"/>
    <mergeCell ref="B113:E113"/>
    <mergeCell ref="F113:K113"/>
    <mergeCell ref="B95:E95"/>
    <mergeCell ref="B97:E97"/>
    <mergeCell ref="B99:E99"/>
    <mergeCell ref="B101:E101"/>
    <mergeCell ref="B103:E103"/>
    <mergeCell ref="B96:E96"/>
    <mergeCell ref="B98:E98"/>
    <mergeCell ref="F105:K105"/>
    <mergeCell ref="B94:E94"/>
    <mergeCell ref="F95:K95"/>
    <mergeCell ref="F97:K97"/>
    <mergeCell ref="F99:K99"/>
    <mergeCell ref="F101:K101"/>
    <mergeCell ref="F103:K103"/>
    <mergeCell ref="F102:K102"/>
    <mergeCell ref="F96:K96"/>
    <mergeCell ref="F98:K98"/>
    <mergeCell ref="F116:K116"/>
    <mergeCell ref="L116:AO116"/>
    <mergeCell ref="AP116:AT116"/>
    <mergeCell ref="AU116:AY116"/>
    <mergeCell ref="F107:K107"/>
    <mergeCell ref="L107:AO107"/>
    <mergeCell ref="AP107:AT107"/>
    <mergeCell ref="AU107:AY107"/>
    <mergeCell ref="L95:AO95"/>
    <mergeCell ref="L97:AO97"/>
    <mergeCell ref="L99:AO99"/>
    <mergeCell ref="L101:AO101"/>
    <mergeCell ref="L103:AO103"/>
    <mergeCell ref="L102:AO102"/>
    <mergeCell ref="L96:AO96"/>
    <mergeCell ref="L98:AO98"/>
    <mergeCell ref="AP95:AT95"/>
    <mergeCell ref="AP97:AT97"/>
    <mergeCell ref="AP99:AT99"/>
    <mergeCell ref="AP101:AT101"/>
    <mergeCell ref="AP103:AT103"/>
    <mergeCell ref="AP105:AT105"/>
    <mergeCell ref="AP102:AT102"/>
    <mergeCell ref="AP96:AT96"/>
    <mergeCell ref="B59:E59"/>
    <mergeCell ref="B57:E57"/>
    <mergeCell ref="B56:E56"/>
    <mergeCell ref="B55:E55"/>
    <mergeCell ref="B53:E53"/>
    <mergeCell ref="B64:E64"/>
    <mergeCell ref="B66:E66"/>
    <mergeCell ref="B68:E68"/>
    <mergeCell ref="C24:F24"/>
    <mergeCell ref="C25:F25"/>
    <mergeCell ref="B58:E58"/>
    <mergeCell ref="F58:K58"/>
    <mergeCell ref="B51:BF51"/>
    <mergeCell ref="B50:BF50"/>
    <mergeCell ref="AP53:AT53"/>
    <mergeCell ref="AZ53:BF53"/>
    <mergeCell ref="AZ55:BF55"/>
    <mergeCell ref="F55:K55"/>
    <mergeCell ref="F57:K57"/>
    <mergeCell ref="G44:J44"/>
    <mergeCell ref="K44:P44"/>
    <mergeCell ref="Q44:AT44"/>
    <mergeCell ref="AU44:AY44"/>
    <mergeCell ref="Q38:AT38"/>
    <mergeCell ref="AZ116:BF116"/>
    <mergeCell ref="AZ115:BF115"/>
    <mergeCell ref="AZ114:BF114"/>
    <mergeCell ref="B69:E69"/>
    <mergeCell ref="B62:E62"/>
    <mergeCell ref="B61:E61"/>
    <mergeCell ref="B60:E60"/>
    <mergeCell ref="B115:E115"/>
    <mergeCell ref="F115:K115"/>
    <mergeCell ref="L88:AO88"/>
    <mergeCell ref="B89:E89"/>
    <mergeCell ref="L77:AO77"/>
    <mergeCell ref="L85:AO85"/>
    <mergeCell ref="L87:AO87"/>
    <mergeCell ref="L89:AO89"/>
    <mergeCell ref="AU101:AY101"/>
    <mergeCell ref="AU90:AY90"/>
    <mergeCell ref="AU96:AY96"/>
    <mergeCell ref="AU98:AY98"/>
    <mergeCell ref="AZ77:BF77"/>
    <mergeCell ref="AU89:AY89"/>
    <mergeCell ref="AZ89:BF89"/>
    <mergeCell ref="B87:E87"/>
    <mergeCell ref="B116:E116"/>
    <mergeCell ref="F82:K82"/>
    <mergeCell ref="L82:AO82"/>
    <mergeCell ref="AP82:AT82"/>
    <mergeCell ref="AU82:AY82"/>
    <mergeCell ref="AZ113:BF113"/>
    <mergeCell ref="AZ112:BF112"/>
    <mergeCell ref="AZ111:BF111"/>
    <mergeCell ref="AZ110:BF110"/>
    <mergeCell ref="AZ109:BF109"/>
    <mergeCell ref="AZ105:BF105"/>
    <mergeCell ref="AZ103:BF103"/>
    <mergeCell ref="AZ101:BF101"/>
    <mergeCell ref="AZ98:BF98"/>
    <mergeCell ref="AU95:AY95"/>
    <mergeCell ref="AZ95:BF95"/>
    <mergeCell ref="AU97:AY97"/>
    <mergeCell ref="AZ97:BF97"/>
    <mergeCell ref="AU99:AY99"/>
    <mergeCell ref="AZ99:BF99"/>
    <mergeCell ref="AU86:AY86"/>
    <mergeCell ref="AZ86:BF86"/>
    <mergeCell ref="AU88:AY88"/>
    <mergeCell ref="AZ88:BF88"/>
    <mergeCell ref="AU85:AY85"/>
    <mergeCell ref="F80:K80"/>
    <mergeCell ref="L80:AO80"/>
    <mergeCell ref="AP80:AT80"/>
    <mergeCell ref="AU80:AY80"/>
    <mergeCell ref="AZ80:BF80"/>
    <mergeCell ref="F81:K81"/>
    <mergeCell ref="L81:AO81"/>
    <mergeCell ref="AP81:AT81"/>
    <mergeCell ref="AU81:AY81"/>
    <mergeCell ref="AZ81:BF81"/>
    <mergeCell ref="AU30:AY30"/>
    <mergeCell ref="AU31:AY31"/>
    <mergeCell ref="G32:J32"/>
    <mergeCell ref="Q33:AT33"/>
    <mergeCell ref="Q35:AT35"/>
    <mergeCell ref="K35:P35"/>
    <mergeCell ref="K30:P30"/>
    <mergeCell ref="G30:J30"/>
    <mergeCell ref="L64:AO64"/>
    <mergeCell ref="AP64:AT64"/>
    <mergeCell ref="AU64:AY64"/>
    <mergeCell ref="L52:AO52"/>
    <mergeCell ref="AP52:AT52"/>
    <mergeCell ref="L55:AO55"/>
    <mergeCell ref="L57:AO57"/>
    <mergeCell ref="L59:AO59"/>
    <mergeCell ref="L61:AO61"/>
    <mergeCell ref="AP60:AT60"/>
    <mergeCell ref="AP62:AT62"/>
    <mergeCell ref="AU53:AY53"/>
    <mergeCell ref="AU33:AY33"/>
    <mergeCell ref="AU35:AY35"/>
    <mergeCell ref="AU41:AY41"/>
    <mergeCell ref="AU43:AY43"/>
    <mergeCell ref="F69:K69"/>
    <mergeCell ref="F62:K62"/>
    <mergeCell ref="F61:K61"/>
    <mergeCell ref="F60:K60"/>
    <mergeCell ref="F59:K59"/>
    <mergeCell ref="F56:K56"/>
    <mergeCell ref="F53:K53"/>
    <mergeCell ref="F64:K64"/>
    <mergeCell ref="F66:K66"/>
    <mergeCell ref="F68:K68"/>
    <mergeCell ref="Q30:AT30"/>
    <mergeCell ref="G31:J31"/>
    <mergeCell ref="K31:P31"/>
    <mergeCell ref="Q31:AT31"/>
    <mergeCell ref="Q41:AT41"/>
    <mergeCell ref="K41:P41"/>
    <mergeCell ref="Q36:AT36"/>
    <mergeCell ref="K36:P36"/>
    <mergeCell ref="Q34:AT34"/>
    <mergeCell ref="K34:P34"/>
    <mergeCell ref="G36:J36"/>
    <mergeCell ref="G34:J34"/>
    <mergeCell ref="Q32:AT32"/>
    <mergeCell ref="K32:P32"/>
    <mergeCell ref="AE25:AH25"/>
    <mergeCell ref="Q29:AT29"/>
    <mergeCell ref="K29:P29"/>
    <mergeCell ref="G29:J29"/>
    <mergeCell ref="K24:N24"/>
    <mergeCell ref="K25:N25"/>
    <mergeCell ref="G24:J24"/>
    <mergeCell ref="G25:J25"/>
    <mergeCell ref="AY24:BB24"/>
    <mergeCell ref="AY25:BB25"/>
    <mergeCell ref="O24:R24"/>
    <mergeCell ref="O25:R25"/>
    <mergeCell ref="S24:V24"/>
    <mergeCell ref="S25:V25"/>
    <mergeCell ref="AQ26:AT26"/>
    <mergeCell ref="W24:Z24"/>
    <mergeCell ref="W25:Z25"/>
    <mergeCell ref="AA24:AD24"/>
    <mergeCell ref="AA25:AD25"/>
    <mergeCell ref="AE24:AH24"/>
    <mergeCell ref="AU25:AX25"/>
    <mergeCell ref="AM24:AP24"/>
    <mergeCell ref="AU26:AX26"/>
    <mergeCell ref="AY26:BB26"/>
    <mergeCell ref="B63:E63"/>
    <mergeCell ref="F63:K63"/>
    <mergeCell ref="L63:AO63"/>
    <mergeCell ref="AP63:AT63"/>
    <mergeCell ref="AU63:AY63"/>
    <mergeCell ref="AZ63:BF63"/>
    <mergeCell ref="G35:J35"/>
    <mergeCell ref="K33:P33"/>
    <mergeCell ref="G33:J33"/>
    <mergeCell ref="K38:P38"/>
    <mergeCell ref="G38:J38"/>
    <mergeCell ref="G41:J41"/>
    <mergeCell ref="K37:P37"/>
    <mergeCell ref="G37:J37"/>
    <mergeCell ref="Q39:AT39"/>
    <mergeCell ref="Q43:AT43"/>
    <mergeCell ref="K43:P43"/>
    <mergeCell ref="G43:J43"/>
    <mergeCell ref="K39:P39"/>
    <mergeCell ref="G39:J39"/>
    <mergeCell ref="B52:E52"/>
    <mergeCell ref="F52:K52"/>
    <mergeCell ref="AU52:AY52"/>
    <mergeCell ref="AZ52:BF52"/>
    <mergeCell ref="B65:E65"/>
    <mergeCell ref="F65:K65"/>
    <mergeCell ref="L65:AO65"/>
    <mergeCell ref="AP65:AT65"/>
    <mergeCell ref="AU65:AY65"/>
    <mergeCell ref="AZ65:BF65"/>
    <mergeCell ref="L66:AO66"/>
    <mergeCell ref="AP66:AT66"/>
    <mergeCell ref="AU66:AY66"/>
    <mergeCell ref="AZ66:BF66"/>
    <mergeCell ref="B67:E67"/>
    <mergeCell ref="F67:K67"/>
    <mergeCell ref="L67:AO67"/>
    <mergeCell ref="AP67:AT67"/>
    <mergeCell ref="AU67:AY67"/>
    <mergeCell ref="AZ67:BF67"/>
    <mergeCell ref="L68:AO68"/>
    <mergeCell ref="AP68:AT68"/>
    <mergeCell ref="AU68:AY68"/>
    <mergeCell ref="AZ68:BF68"/>
    <mergeCell ref="F72:K72"/>
    <mergeCell ref="B74:E74"/>
    <mergeCell ref="F74:K74"/>
    <mergeCell ref="B77:E77"/>
    <mergeCell ref="B75:E75"/>
    <mergeCell ref="B73:E73"/>
    <mergeCell ref="B72:E72"/>
    <mergeCell ref="B79:E79"/>
    <mergeCell ref="F79:K79"/>
    <mergeCell ref="AP79:AT79"/>
    <mergeCell ref="AU79:AY79"/>
    <mergeCell ref="AZ79:BF79"/>
    <mergeCell ref="F77:K77"/>
    <mergeCell ref="AZ75:BF75"/>
    <mergeCell ref="F75:K75"/>
    <mergeCell ref="B76:E76"/>
    <mergeCell ref="F76:K76"/>
    <mergeCell ref="L76:AO76"/>
    <mergeCell ref="AP75:AT75"/>
    <mergeCell ref="B71:E71"/>
    <mergeCell ref="F84:K84"/>
    <mergeCell ref="L84:AO84"/>
    <mergeCell ref="AP84:AT84"/>
    <mergeCell ref="AU84:AY84"/>
    <mergeCell ref="AZ84:BF84"/>
    <mergeCell ref="B91:E91"/>
    <mergeCell ref="F91:K91"/>
    <mergeCell ref="L91:AO91"/>
    <mergeCell ref="AP91:AT91"/>
    <mergeCell ref="AU91:AY91"/>
    <mergeCell ref="AZ91:BF91"/>
    <mergeCell ref="F89:K89"/>
    <mergeCell ref="F87:K87"/>
    <mergeCell ref="F85:K85"/>
    <mergeCell ref="AZ85:BF85"/>
    <mergeCell ref="AU87:AY87"/>
    <mergeCell ref="AZ87:BF87"/>
    <mergeCell ref="B85:E85"/>
    <mergeCell ref="B86:E86"/>
    <mergeCell ref="B88:E88"/>
    <mergeCell ref="F88:K88"/>
    <mergeCell ref="F73:K73"/>
    <mergeCell ref="L79:AO79"/>
    <mergeCell ref="A133:BF133"/>
    <mergeCell ref="A132:BF132"/>
    <mergeCell ref="B92:E92"/>
    <mergeCell ref="F92:K92"/>
    <mergeCell ref="L92:AO92"/>
    <mergeCell ref="AP92:AT92"/>
    <mergeCell ref="AU92:AY92"/>
    <mergeCell ref="AZ92:BF92"/>
    <mergeCell ref="B93:E93"/>
    <mergeCell ref="F93:K93"/>
    <mergeCell ref="L93:AO93"/>
    <mergeCell ref="AP93:AT93"/>
    <mergeCell ref="AU93:AY93"/>
    <mergeCell ref="AZ93:BF93"/>
    <mergeCell ref="AZ124:BF124"/>
    <mergeCell ref="AZ119:BF119"/>
    <mergeCell ref="F119:K119"/>
    <mergeCell ref="AZ96:BF96"/>
    <mergeCell ref="F94:K94"/>
    <mergeCell ref="L94:AO94"/>
    <mergeCell ref="AP94:AT94"/>
    <mergeCell ref="AU94:AY94"/>
    <mergeCell ref="AZ94:BF94"/>
    <mergeCell ref="AZ117:BF117"/>
  </mergeCells>
  <conditionalFormatting sqref="AZ124:BF124 AZ33:BE47 AZ107:BF107 AZ114:BF120">
    <cfRule type="cellIs" dxfId="28" priority="267" operator="equal">
      <formula>0</formula>
    </cfRule>
  </conditionalFormatting>
  <conditionalFormatting sqref="AZ54:BF62 AZ69:BF78 AZ85:BF90 AZ95:BF107">
    <cfRule type="cellIs" dxfId="27" priority="140" operator="equal">
      <formula>0</formula>
    </cfRule>
  </conditionalFormatting>
  <conditionalFormatting sqref="B54:E62 G32:J47 B69:E78 B85:E90 B95:E107">
    <cfRule type="cellIs" dxfId="26" priority="124" operator="equal">
      <formula>0</formula>
    </cfRule>
  </conditionalFormatting>
  <conditionalFormatting sqref="AZ108:BF113">
    <cfRule type="cellIs" dxfId="25" priority="36" operator="equal">
      <formula>0</formula>
    </cfRule>
  </conditionalFormatting>
  <conditionalFormatting sqref="AZ121:BF121">
    <cfRule type="cellIs" dxfId="24" priority="27" operator="equal">
      <formula>0</formula>
    </cfRule>
  </conditionalFormatting>
  <conditionalFormatting sqref="AZ136:BF136">
    <cfRule type="cellIs" dxfId="23" priority="24" operator="equal">
      <formula>0</formula>
    </cfRule>
  </conditionalFormatting>
  <conditionalFormatting sqref="AP8:BF11 AP12:AS12 AZ12:BF12 AP13:BF14">
    <cfRule type="cellIs" dxfId="22" priority="23" operator="equal">
      <formula>0</formula>
    </cfRule>
  </conditionalFormatting>
  <conditionalFormatting sqref="AZ53:BF53">
    <cfRule type="cellIs" dxfId="21" priority="22" operator="equal">
      <formula>0</formula>
    </cfRule>
  </conditionalFormatting>
  <conditionalFormatting sqref="B53:E53">
    <cfRule type="cellIs" dxfId="20" priority="21" operator="equal">
      <formula>0</formula>
    </cfRule>
  </conditionalFormatting>
  <conditionalFormatting sqref="G30:J31">
    <cfRule type="cellIs" dxfId="19" priority="20" operator="equal">
      <formula>0</formula>
    </cfRule>
  </conditionalFormatting>
  <conditionalFormatting sqref="AZ63:BF64">
    <cfRule type="cellIs" dxfId="18" priority="19" operator="equal">
      <formula>0</formula>
    </cfRule>
  </conditionalFormatting>
  <conditionalFormatting sqref="B63:E64">
    <cfRule type="cellIs" dxfId="17" priority="18" operator="equal">
      <formula>0</formula>
    </cfRule>
  </conditionalFormatting>
  <conditionalFormatting sqref="AZ65:BF66">
    <cfRule type="cellIs" dxfId="16" priority="17" operator="equal">
      <formula>0</formula>
    </cfRule>
  </conditionalFormatting>
  <conditionalFormatting sqref="B65:E66">
    <cfRule type="cellIs" dxfId="15" priority="16" operator="equal">
      <formula>0</formula>
    </cfRule>
  </conditionalFormatting>
  <conditionalFormatting sqref="AZ67:BF68">
    <cfRule type="cellIs" dxfId="14" priority="15" operator="equal">
      <formula>0</formula>
    </cfRule>
  </conditionalFormatting>
  <conditionalFormatting sqref="B67:E68">
    <cfRule type="cellIs" dxfId="13" priority="14" operator="equal">
      <formula>0</formula>
    </cfRule>
  </conditionalFormatting>
  <conditionalFormatting sqref="AZ79:BF80">
    <cfRule type="cellIs" dxfId="12" priority="13" operator="equal">
      <formula>0</formula>
    </cfRule>
  </conditionalFormatting>
  <conditionalFormatting sqref="B79:E80">
    <cfRule type="cellIs" dxfId="11" priority="12" operator="equal">
      <formula>0</formula>
    </cfRule>
  </conditionalFormatting>
  <conditionalFormatting sqref="AZ81:BF82">
    <cfRule type="cellIs" dxfId="10" priority="11" operator="equal">
      <formula>0</formula>
    </cfRule>
  </conditionalFormatting>
  <conditionalFormatting sqref="B81:E82">
    <cfRule type="cellIs" dxfId="9" priority="10" operator="equal">
      <formula>0</formula>
    </cfRule>
  </conditionalFormatting>
  <conditionalFormatting sqref="AZ83:BF84">
    <cfRule type="cellIs" dxfId="8" priority="9" operator="equal">
      <formula>0</formula>
    </cfRule>
  </conditionalFormatting>
  <conditionalFormatting sqref="B83:E84">
    <cfRule type="cellIs" dxfId="7" priority="8" operator="equal">
      <formula>0</formula>
    </cfRule>
  </conditionalFormatting>
  <conditionalFormatting sqref="AZ91:BF92">
    <cfRule type="cellIs" dxfId="6" priority="7" operator="equal">
      <formula>0</formula>
    </cfRule>
  </conditionalFormatting>
  <conditionalFormatting sqref="B91:E92">
    <cfRule type="cellIs" dxfId="5" priority="6" operator="equal">
      <formula>0</formula>
    </cfRule>
  </conditionalFormatting>
  <conditionalFormatting sqref="AZ93:BF94">
    <cfRule type="cellIs" dxfId="4" priority="5" operator="equal">
      <formula>0</formula>
    </cfRule>
  </conditionalFormatting>
  <conditionalFormatting sqref="B93:E94">
    <cfRule type="cellIs" dxfId="3" priority="4" operator="equal">
      <formula>0</formula>
    </cfRule>
  </conditionalFormatting>
  <conditionalFormatting sqref="AZ52:BF52">
    <cfRule type="cellIs" dxfId="2" priority="3" operator="equal">
      <formula>0</formula>
    </cfRule>
  </conditionalFormatting>
  <conditionalFormatting sqref="AZ52:BF52">
    <cfRule type="cellIs" dxfId="1" priority="2" operator="equal">
      <formula>0</formula>
    </cfRule>
  </conditionalFormatting>
  <conditionalFormatting sqref="B52:E52">
    <cfRule type="cellIs" dxfId="0" priority="1" operator="equal">
      <formula>0</formula>
    </cfRule>
  </conditionalFormatting>
  <printOptions horizontalCentered="1"/>
  <pageMargins left="0.1" right="0.1" top="0.35" bottom="0.36" header="0.3" footer="0.16"/>
  <pageSetup scale="85" orientation="portrait" r:id="rId1"/>
  <headerFooter>
    <oddFooter xml:space="preserve">&amp;C&amp;8Copyright © 2020 Data Recognition Corporation. All rights reserved. TerraNova is aregistered trademark of Data Recognition Corporation. </oddFooter>
  </headerFooter>
  <rowBreaks count="2" manualBreakCount="2">
    <brk id="47" max="58" man="1"/>
    <brk id="10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locked="0" defaultSize="0" autoFill="0" autoLine="0" autoPict="0">
                <anchor moveWithCells="1">
                  <from>
                    <xdr:col>40</xdr:col>
                    <xdr:colOff>76200</xdr:colOff>
                    <xdr:row>5</xdr:row>
                    <xdr:rowOff>57150</xdr:rowOff>
                  </from>
                  <to>
                    <xdr:col>45</xdr:col>
                    <xdr:colOff>104775</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Order Form</vt:lpstr>
      <vt:lpstr>'Order Form'!Print_Area</vt:lpstr>
      <vt:lpstr>Scoring</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Kimberly Evans</cp:lastModifiedBy>
  <cp:lastPrinted>2020-10-22T20:20:04Z</cp:lastPrinted>
  <dcterms:created xsi:type="dcterms:W3CDTF">2015-10-15T18:27:25Z</dcterms:created>
  <dcterms:modified xsi:type="dcterms:W3CDTF">2020-10-26T12:54:21Z</dcterms:modified>
</cp:coreProperties>
</file>